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доходы" sheetId="1" r:id="rId1"/>
    <sheet name="Доходы1" sheetId="2" r:id="rId2"/>
    <sheet name="расходы" sheetId="3" r:id="rId3"/>
    <sheet name="расходы ведом" sheetId="4" r:id="rId4"/>
    <sheet name="источники дефицита" sheetId="5" r:id="rId5"/>
    <sheet name="численность" sheetId="6" r:id="rId6"/>
  </sheets>
  <definedNames>
    <definedName name="_xlnm.Print_Area" localSheetId="0">'доходы'!$A$1:$C$32</definedName>
    <definedName name="_xlnm.Print_Area" localSheetId="1">'Доходы1'!$A$1:$I$32</definedName>
    <definedName name="_xlnm.Print_Area" localSheetId="2">'расходы'!$A$4:$L$44</definedName>
    <definedName name="_xlnm.Print_Area" localSheetId="3">'расходы ведом'!$A$1:$G$88</definedName>
  </definedNames>
  <calcPr fullCalcOnLoad="1"/>
</workbook>
</file>

<file path=xl/sharedStrings.xml><?xml version="1.0" encoding="utf-8"?>
<sst xmlns="http://schemas.openxmlformats.org/spreadsheetml/2006/main" count="607" uniqueCount="255">
  <si>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</si>
  <si>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</si>
  <si>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</si>
  <si>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</si>
  <si>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</si>
  <si>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</si>
  <si>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</si>
  <si>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</si>
  <si>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</si>
  <si>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</si>
  <si>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</si>
  <si>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</si>
  <si>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</si>
  <si>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</si>
  <si>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</si>
  <si>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</si>
  <si>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</si>
  <si>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</si>
  <si>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</si>
  <si>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</si>
  <si>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</si>
  <si>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</si>
  <si>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</si>
  <si>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</si>
  <si>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</si>
  <si>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</si>
  <si>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</si>
  <si>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</si>
  <si>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</si>
  <si>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</si>
  <si>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</si>
  <si>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</si>
  <si>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</si>
  <si>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</si>
  <si>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>в Муниципальный Совет МО Парнас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</si>
  <si>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</si>
  <si>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</si>
  <si>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</si>
  <si>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</si>
  <si>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Налог с имущества, переходящего в порядке наследования или дарения</t>
  </si>
  <si>
    <t>ПРОЧИЕ НЕНАЛОГОВЫЕ ДОХОДЫ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</si>
  <si>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</si>
  <si>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</si>
  <si>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</si>
  <si>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</si>
  <si>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</si>
  <si>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Проведение конференций граждан (собраний делегатов) по инициативе ОМСУ</t>
  </si>
  <si>
    <t>Глава МА МО МО Парнас</t>
  </si>
  <si>
    <t>Численность муниципальных служащих муниципального совета Парнас</t>
  </si>
  <si>
    <t>Численность муниципальных служащих МА МО МО Парнас</t>
  </si>
  <si>
    <t>Обслуживающий персонал МА МО МО Парнас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</si>
  <si>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</si>
  <si>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</si>
  <si>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</si>
  <si>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</si>
  <si>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</si>
  <si>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</si>
  <si>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</si>
  <si>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</si>
  <si>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</si>
  <si>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</si>
  <si>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</si>
  <si>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</si>
  <si>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</si>
  <si>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</si>
  <si>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</si>
  <si>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Муниципальная целевая программа по осуществлению в порядке и формах, установленных законом Санкт-Петербурга, поддержки деятельности граждан, участвующих в охране общественного порядка на территории муниципального образования</t>
  </si>
  <si>
    <t>Муниципальная целевая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</si>
  <si>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0113</t>
  </si>
  <si>
    <t>Муниципальная целевая программа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</si>
  <si>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>Муниципальная целевая программа по профилактике ДТТ на территории МО</t>
  </si>
  <si>
    <t xml:space="preserve">Муниципальная программа по проведению работ по военно-патриотическому воспитанию молодежи на территории муниципального образования, участие в работе призывной комиссии и комиссии по постановке граждан на воинский учет на территории муниципального образования
</t>
  </si>
  <si>
    <t>Муниципальная целевая программа по организации и проведению досуговых мероприятий для детей и подростков, проживающих на территории муниципального образования</t>
  </si>
  <si>
    <t>Муниципальная целевая программа по проведения оплачиваемых общественных работ;  временного трудоустройства несовершеннолетних в возрасте от 14 до 18 лет в свободное от  учебы время</t>
  </si>
  <si>
    <t>КУЛЬТУРА, КИНЕМАТОГРАФИЯ</t>
  </si>
  <si>
    <t>Муниципальные целевые программы по организации и проведению местных и участие в организации и проведении городских праздничных и иных зрелищных мероприятий</t>
  </si>
  <si>
    <t>Охрана семьи и детства</t>
  </si>
  <si>
    <t>Организация и осуществление деятельности органов опеки и попечительства</t>
  </si>
  <si>
    <t>Содержание ребенка в семье опекуна и приемной семье</t>
  </si>
  <si>
    <t>Выплата вознагражения приемным родителям</t>
  </si>
  <si>
    <t>ФИЗИЧЕСКАЯ КУЛЬТУРА И СПОРТ</t>
  </si>
  <si>
    <t>Муниципальная целевая программа по созданию условий для развития на территории муниципального образования массовой физической культуры и спорта</t>
  </si>
  <si>
    <t>СРЕДСТВА МАССОВОЙ ИНФОРМАЦИИ</t>
  </si>
  <si>
    <t>НАЦИОНАЛЬНАЯ БЕЗОПАСНОСТЬ И ПРАВООХРАНИТЕЛЬНАЯ ДЕЯТЕЛЬНОСТЬ</t>
  </si>
  <si>
    <t xml:space="preserve">Муниципальная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
</t>
  </si>
  <si>
    <t>0300</t>
  </si>
  <si>
    <t>0503</t>
  </si>
  <si>
    <t>0707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</si>
  <si>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</si>
  <si>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</si>
  <si>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</si>
  <si>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</si>
  <si>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</si>
  <si>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</si>
  <si>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</si>
  <si>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>Мунициипальная целевая программа "Содержание муниципальной информационной службы"</t>
  </si>
  <si>
    <t>Налог, взимаемый с налогоплательщикрв, выбравших в качестве объекта налогообложения доходы, уменьшенные на величину расходов</t>
  </si>
  <si>
    <t>Субвенции бюджетам внутригородскхих муниципальных образований по определению лиц, уполномоченных составлять протоколы об адинистративных правонарушениях</t>
  </si>
  <si>
    <t>Субвенции бюджетам внутригородскхих муниципальных образований на выполнение отдельных гос.полномочий по организации и осущетвлению деятельности по  опеке и попечительству</t>
  </si>
  <si>
    <t>Субвенции бюджетам внутригородскхих муниципальных образований на содежрание ребенка в семье опекеуна и приемной семье</t>
  </si>
  <si>
    <t>Субвенции бюджетам внутригородскхих муниципальных образований на вознаграждение, причитающееся приемному родителю</t>
  </si>
  <si>
    <t>Налог, взимаемый с налогоплательщикрв, выбравших в качестве объекта налогообложения доходы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</si>
  <si>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</si>
  <si>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</si>
  <si>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</si>
  <si>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</si>
  <si>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</si>
  <si>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Муниципальная целевая программа на осуществление благоустройства территории муниципального образования</t>
  </si>
  <si>
    <t>2 чел.</t>
  </si>
  <si>
    <t xml:space="preserve">Источники внутреннего финансирования дефицита местного бюджета 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</si>
  <si>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</si>
  <si>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</si>
  <si>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</si>
  <si>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</si>
  <si>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</si>
  <si>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 xml:space="preserve">Увеличение прочих остатков днежных средств бюджетов внутригородских муниципальных образований Санкт-Петербурга </t>
  </si>
  <si>
    <t>916 0105 02 01 03 0000 610</t>
  </si>
  <si>
    <t xml:space="preserve">Уменьшение прочих остатков днежных средств бюджетов внутригородских муниципальных образований Санкт-Петербурга </t>
  </si>
  <si>
    <t>Итого источников внутреннего финансирования</t>
  </si>
  <si>
    <t>Сумма      (тыс. руб.)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</si>
  <si>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</si>
  <si>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</si>
  <si>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</si>
  <si>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</si>
  <si>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</si>
  <si>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>110</t>
  </si>
  <si>
    <t xml:space="preserve"> 2 00 00000 00 0000 </t>
  </si>
  <si>
    <t xml:space="preserve">2 02 00000 00 0000 </t>
  </si>
  <si>
    <t xml:space="preserve"> 2 02 02999 03 0000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</si>
  <si>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</si>
  <si>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</si>
  <si>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</si>
  <si>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</si>
  <si>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1 17 00000 00 0000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</si>
  <si>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</si>
  <si>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</si>
  <si>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</si>
  <si>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</si>
  <si>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1 06 00000 00 0000</t>
  </si>
  <si>
    <t xml:space="preserve"> 1 06 01010 03 0000 </t>
  </si>
  <si>
    <t xml:space="preserve"> 1 09 04000 00 0000 </t>
  </si>
  <si>
    <t xml:space="preserve"> 1 13 03030 03 0000 </t>
  </si>
  <si>
    <t xml:space="preserve"> 1 13 02993 03 0000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</si>
  <si>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</si>
  <si>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</si>
  <si>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</si>
  <si>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</si>
  <si>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</si>
  <si>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</si>
  <si>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</si>
  <si>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</si>
  <si>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</si>
  <si>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</si>
  <si>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>0200100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</si>
  <si>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</si>
  <si>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</si>
  <si>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0020301</t>
  </si>
  <si>
    <t>Компенсация депутатам, осуществляющие свои полномочия на непостоянной основе</t>
  </si>
  <si>
    <t>0020302</t>
  </si>
  <si>
    <t>Аппарат представительного органа муниципального образования</t>
  </si>
  <si>
    <t>0020400</t>
  </si>
  <si>
    <t>Иные закупки товаров, работ и услуг для муниципальных нужд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</si>
  <si>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</si>
  <si>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</si>
  <si>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</si>
  <si>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</si>
  <si>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0020500</t>
  </si>
  <si>
    <t>Содержание и обеспечение деятельности местной администрации по решению вопросов местного значения</t>
  </si>
  <si>
    <t>0020601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</si>
  <si>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</si>
  <si>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0020603</t>
  </si>
  <si>
    <t>Выполнение отдельных государственных полномочий за счет субвенций из фонда компенсаций Санкт-Петербурга</t>
  </si>
  <si>
    <t>598</t>
  </si>
  <si>
    <t>Резервные фонды</t>
  </si>
  <si>
    <t>0700100</t>
  </si>
  <si>
    <t>Резервные средства</t>
  </si>
  <si>
    <t>0900100</t>
  </si>
  <si>
    <t>Проведение конференций граждан (собраний делегатов), опрос граждан по инициативе ОМСУ</t>
  </si>
  <si>
    <t>0920300</t>
  </si>
  <si>
    <t>Предоставление платежей, взносов, безвозмездных перечислений</t>
  </si>
  <si>
    <t>7951000</t>
  </si>
  <si>
    <t>Субсидии некоммерческим организациям (за исключением муниципальных учреждений)</t>
  </si>
  <si>
    <t>Муниципальная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</si>
  <si>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Муниципальная целевая программа по содержанию муниципальной информационной службы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</si>
  <si>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</si>
  <si>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целевая программа по организации в установленном порядке сбора и обмена информацией в области защиты населения и территории от ЧС., обеспечение своевременного оповещения и информирования населения об угрозе возникновения ЧС</t>
  </si>
  <si>
    <t>7950700</t>
  </si>
  <si>
    <t>Муниципальная целевая программа по проведению подготовки и обучению неработающего населения способам защиты и действиям в ЧС</t>
  </si>
  <si>
    <t>7950701</t>
  </si>
  <si>
    <t>Благоустройство</t>
  </si>
  <si>
    <t>7950300</t>
  </si>
  <si>
    <t>Молодежная политика и оздоровление детей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</si>
  <si>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</si>
  <si>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7950600</t>
  </si>
  <si>
    <t>Муниципальная целевая программа по организации и проведению досуговых мероприятий для детей и подростков, проживающих на территории  МО</t>
  </si>
  <si>
    <t>7950800</t>
  </si>
  <si>
    <t>Муниципальная целевая программа по проведению оплачиваемых общественных работ; временного трудоустройства несовершеннолетних в возрасте от 14 до 18 лет в свободное от учебы время</t>
  </si>
  <si>
    <t>7951100</t>
  </si>
  <si>
    <t>Культура</t>
  </si>
  <si>
    <t>Муниципальная целевая программа по организации и проведению местных и участие в организации и проведении городских праздничных и иных зрелищных мероприятий</t>
  </si>
  <si>
    <t>7950400</t>
  </si>
  <si>
    <t>Организация и осуществление  деятельности органов опеки и попечительства</t>
  </si>
  <si>
    <t>0020602</t>
  </si>
  <si>
    <t>5201301</t>
  </si>
  <si>
    <t>Выплата вознаграждения приемным родителям</t>
  </si>
  <si>
    <t>5201302</t>
  </si>
  <si>
    <t>Массовый спорт</t>
  </si>
  <si>
    <t>Муниципальная целевая программа по созданию условий для развития условий для развития на территории МО массовой физической культуры и спорта</t>
  </si>
  <si>
    <t>7950900</t>
  </si>
  <si>
    <t>4570100</t>
  </si>
  <si>
    <t xml:space="preserve">                                                      Итого:</t>
  </si>
  <si>
    <t xml:space="preserve">Периодические издания, учрежденные органами МО, опубликование информации </t>
  </si>
  <si>
    <t xml:space="preserve">МО Парнас на  2013 год. </t>
  </si>
  <si>
    <t>3 чел.</t>
  </si>
  <si>
    <t>Исполнение за 9 месяцев 2013 г.</t>
  </si>
  <si>
    <t>Фактическое исполнение за 9 месяцев 2013 г.</t>
  </si>
  <si>
    <t>Исполнено за 9 месяцев 2013 г.</t>
  </si>
  <si>
    <t>Показатели расходов местного бюджета МО Парнас по ведомственной структуре расходов местного  бюджета за 9 месяцев 2013 г.</t>
  </si>
  <si>
    <t>Показатели расходов местного бюджета МО Парнас разделам и подразделам классификации расходов бюджета за 9 месяцев2013 год</t>
  </si>
  <si>
    <t xml:space="preserve">Пказатели исполнения местного  бюджета МО Парнас за 9 месяцев 2013 г. по кодам администраторов доходов, кодам , кодам экономической классификации доходов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</si>
  <si>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</si>
  <si>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Профессиональная подготовка, переподготовка и повышение квалификации</t>
  </si>
  <si>
    <t>0705</t>
  </si>
  <si>
    <t>Социальное обеспечение населения</t>
  </si>
  <si>
    <t>1003</t>
  </si>
  <si>
    <t xml:space="preserve">Код экономической классификации доходов </t>
  </si>
  <si>
    <t>Образование</t>
  </si>
  <si>
    <t>Профессиональная подготовка , переподготовка и повышение квалификации</t>
  </si>
  <si>
    <t>Прочая закупка товаров, работ и  услуг  для муниципаальных нужд</t>
  </si>
  <si>
    <t xml:space="preserve">Пенсии, пособия, выплачиваемые организациями сектора государственного управления </t>
  </si>
  <si>
    <t>Меры социальной поддержки населения по публичным нормативным обязательствам</t>
  </si>
  <si>
    <t>МЕСТНАЯ АДМИНИСТРАЦИЯ МУНИЦИПАЛЬНОГО ОБРАЗОВАНИЯ МУНИЦИПАЛЬНЫЙ ОКРУГ ПАРНАС(916)</t>
  </si>
  <si>
    <t>12 чел.</t>
  </si>
  <si>
    <t>Показатели  численности муниципальных служащих органов местного самоуправления МО Парнас и затратах на денежное содержание                                       за 9 месяцев 2013  г.</t>
  </si>
  <si>
    <t xml:space="preserve">Пказатели исполнения местного  бюджета МО Парнас за 9 месяцев 2013 г. по  доходам местного бюджета </t>
  </si>
  <si>
    <t xml:space="preserve"> 1 05 01010 01 0110</t>
  </si>
  <si>
    <t xml:space="preserve"> 1 05 01020 01 0110</t>
  </si>
  <si>
    <t xml:space="preserve"> 1 05 01050 01 0110</t>
  </si>
  <si>
    <t xml:space="preserve"> 1 05 02000 02 0110</t>
  </si>
  <si>
    <t xml:space="preserve"> 1 06 01010 03 0110</t>
  </si>
  <si>
    <t xml:space="preserve"> 1 09 04000 00 0110</t>
  </si>
  <si>
    <t xml:space="preserve"> 1 13 03030 03 0000</t>
  </si>
  <si>
    <t xml:space="preserve"> 1 13 02993 03 00130</t>
  </si>
  <si>
    <t>1 16 06000 01 0140</t>
  </si>
  <si>
    <t xml:space="preserve"> 1 16 09030 03 0140</t>
  </si>
  <si>
    <t xml:space="preserve"> 2 02 03000 00 0150</t>
  </si>
  <si>
    <t xml:space="preserve"> 2 02 03024 00 0151</t>
  </si>
  <si>
    <t xml:space="preserve"> 2 02 03027 00 0151</t>
  </si>
  <si>
    <t>2 02 03027 00 0151</t>
  </si>
  <si>
    <t xml:space="preserve">                     Приложение №6 к Постановлению МА МО МО Парнас № 58-п  от "18" ноября  2013 г.                                                    </t>
  </si>
  <si>
    <t>Приложение №5  к Постановлению МА МО МО Парнас № 58-п от "18" ноября 2013 г.</t>
  </si>
  <si>
    <t>Приложение № 4 к Постановлению МАМО МО Парнас  № 58-п от _"18" ноября 2013 г.</t>
  </si>
  <si>
    <t>Приложение №3 к Постановлению МА МО МО Парнас № 58-п от "18" ноября 2013 г.</t>
  </si>
  <si>
    <t>Приложение №2  к Постановлению МА МО МО Парнас                      № 58-п от "18" ноября 2013 г.</t>
  </si>
  <si>
    <t>Приложение №1 к Постановлению МА МО МО Парнас                                       № 58-п от "18" ноября 2013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</si>
</sst>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%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&quot;$&quot;* #,##0.00_);_(&quot;$&quot;* \(#,##0.00\);_(&quot;$&quot;* &quot;-&quot;??_);_(@_)"/>
  </numFmts>
  <fonts count="50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64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49" fontId="9" fillId="0" borderId="10" xfId="0" applyNumberFormat="1" applyFont="1" applyBorder="1" applyAlignment="1">
      <alignment horizontal="justify" vertical="center"/>
    </xf>
    <xf numFmtId="49" fontId="9" fillId="0" borderId="10" xfId="0" applyNumberFormat="1" applyFont="1" applyBorder="1" applyAlignment="1">
      <alignment horizontal="justify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/>
    </xf>
    <xf numFmtId="49" fontId="10" fillId="0" borderId="10" xfId="0" applyNumberFormat="1" applyFont="1" applyBorder="1" applyAlignment="1">
      <alignment horizontal="justify" vertical="center"/>
    </xf>
    <xf numFmtId="49" fontId="11" fillId="0" borderId="11" xfId="0" applyNumberFormat="1" applyFont="1" applyBorder="1" applyAlignment="1">
      <alignment horizontal="justify" vertical="center"/>
    </xf>
    <xf numFmtId="0" fontId="11" fillId="0" borderId="12" xfId="0" applyNumberFormat="1" applyFont="1" applyBorder="1" applyAlignment="1">
      <alignment horizontal="justify" vertical="center"/>
    </xf>
    <xf numFmtId="49" fontId="11" fillId="0" borderId="10" xfId="0" applyNumberFormat="1" applyFont="1" applyBorder="1" applyAlignment="1">
      <alignment horizontal="justify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4" fontId="5" fillId="0" borderId="19" xfId="0" applyNumberFormat="1" applyFont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4" fontId="6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1" fillId="0" borderId="22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9" fontId="8" fillId="0" borderId="11" xfId="0" applyNumberFormat="1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justify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justify" vertical="justify" wrapText="1"/>
    </xf>
    <xf numFmtId="0" fontId="3" fillId="0" borderId="2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4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6" fillId="0" borderId="31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justify"/>
    </xf>
    <xf numFmtId="49" fontId="6" fillId="0" borderId="3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horizontal="center" vertical="justify"/>
    </xf>
    <xf numFmtId="0" fontId="0" fillId="0" borderId="0" xfId="0" applyFill="1" applyAlignment="1">
      <alignment/>
    </xf>
    <xf numFmtId="0" fontId="12" fillId="0" borderId="3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167" fontId="13" fillId="0" borderId="10" xfId="42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left" wrapText="1"/>
    </xf>
    <xf numFmtId="167" fontId="13" fillId="0" borderId="10" xfId="0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left" wrapText="1"/>
    </xf>
    <xf numFmtId="167" fontId="12" fillId="0" borderId="10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67" fontId="16" fillId="0" borderId="36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30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9" fontId="16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 wrapText="1"/>
    </xf>
    <xf numFmtId="49" fontId="7" fillId="0" borderId="38" xfId="0" applyNumberFormat="1" applyFont="1" applyBorder="1" applyAlignment="1">
      <alignment horizontal="center" vertical="justify"/>
    </xf>
    <xf numFmtId="49" fontId="7" fillId="0" borderId="39" xfId="0" applyNumberFormat="1" applyFont="1" applyBorder="1" applyAlignment="1">
      <alignment horizontal="center" vertical="justify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7" fillId="0" borderId="40" xfId="0" applyNumberFormat="1" applyFont="1" applyBorder="1" applyAlignment="1">
      <alignment horizontal="center" vertical="justify"/>
    </xf>
    <xf numFmtId="9" fontId="2" fillId="0" borderId="0" xfId="0" applyNumberFormat="1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85" zoomScaleNormal="85" zoomScalePageLayoutView="0" workbookViewId="0" topLeftCell="A1">
      <selection activeCell="E4" sqref="E4"/>
    </sheetView>
  </sheetViews>
  <sheetFormatPr defaultColWidth="9.00390625" defaultRowHeight="12.75"/>
  <cols>
    <col min="1" max="1" width="22.25390625" style="0" customWidth="1"/>
    <col min="2" max="2" width="100.25390625" style="0" customWidth="1"/>
    <col min="3" max="3" width="21.625" style="0" customWidth="1"/>
    <col min="4" max="4" width="25.00390625" style="0" customWidth="1"/>
    <col min="5" max="5" width="16.00390625" style="0" customWidth="1"/>
  </cols>
  <sheetData>
    <row r="1" spans="1:6" ht="37.5" customHeight="1">
      <c r="A1" s="191"/>
      <c r="B1" s="197" t="s">
        <v>254</v>
      </c>
      <c r="C1" s="198"/>
      <c r="D1" s="81"/>
      <c r="E1" s="81"/>
      <c r="F1" s="81"/>
    </row>
    <row r="2" spans="1:4" ht="14.25" customHeight="1">
      <c r="A2" s="7"/>
      <c r="B2" s="7"/>
      <c r="C2" s="2"/>
      <c r="D2" s="2"/>
    </row>
    <row r="3" spans="1:4" ht="35.25" customHeight="1">
      <c r="A3" s="195" t="s">
        <v>234</v>
      </c>
      <c r="B3" s="196"/>
      <c r="C3" s="196"/>
      <c r="D3" s="2"/>
    </row>
    <row r="4" spans="1:4" ht="27" customHeight="1" thickBot="1">
      <c r="A4" s="11"/>
      <c r="B4" s="11"/>
      <c r="C4" s="11" t="s">
        <v>122</v>
      </c>
      <c r="D4" s="2"/>
    </row>
    <row r="5" spans="1:3" ht="65.25" customHeight="1" thickBot="1">
      <c r="A5" s="43" t="s">
        <v>121</v>
      </c>
      <c r="B5" s="44" t="s">
        <v>147</v>
      </c>
      <c r="C5" s="142" t="s">
        <v>214</v>
      </c>
    </row>
    <row r="6" spans="1:3" ht="27.75" customHeight="1">
      <c r="A6" s="135" t="s">
        <v>123</v>
      </c>
      <c r="B6" s="25" t="s">
        <v>61</v>
      </c>
      <c r="C6" s="143">
        <f>C7+C12+C18+C15+C23+C14</f>
        <v>49649.700000000004</v>
      </c>
    </row>
    <row r="7" spans="1:3" ht="15">
      <c r="A7" s="138" t="s">
        <v>146</v>
      </c>
      <c r="B7" s="26" t="s">
        <v>37</v>
      </c>
      <c r="C7" s="144">
        <f>C8+C9+C11+C10</f>
        <v>39215</v>
      </c>
    </row>
    <row r="8" spans="1:3" ht="32.25" customHeight="1">
      <c r="A8" s="134" t="s">
        <v>235</v>
      </c>
      <c r="B8" s="23" t="s">
        <v>101</v>
      </c>
      <c r="C8" s="145">
        <v>22686.6</v>
      </c>
    </row>
    <row r="9" spans="1:3" ht="42.75" customHeight="1">
      <c r="A9" s="134" t="s">
        <v>236</v>
      </c>
      <c r="B9" s="23" t="s">
        <v>96</v>
      </c>
      <c r="C9" s="146">
        <v>6320.5</v>
      </c>
    </row>
    <row r="10" spans="1:3" ht="27.75" customHeight="1">
      <c r="A10" s="134" t="s">
        <v>237</v>
      </c>
      <c r="B10" s="23" t="s">
        <v>148</v>
      </c>
      <c r="C10" s="147">
        <v>2558.9</v>
      </c>
    </row>
    <row r="11" spans="1:3" ht="29.25" customHeight="1">
      <c r="A11" s="134" t="s">
        <v>238</v>
      </c>
      <c r="B11" s="24" t="s">
        <v>38</v>
      </c>
      <c r="C11" s="147">
        <v>7649</v>
      </c>
    </row>
    <row r="12" spans="1:11" ht="29.25" customHeight="1">
      <c r="A12" s="138" t="s">
        <v>138</v>
      </c>
      <c r="B12" s="27" t="s">
        <v>51</v>
      </c>
      <c r="C12" s="143">
        <f>C13</f>
        <v>9016.3</v>
      </c>
      <c r="I12" s="20"/>
      <c r="J12" s="192"/>
      <c r="K12" s="192"/>
    </row>
    <row r="13" spans="1:11" ht="64.5" customHeight="1">
      <c r="A13" s="139" t="s">
        <v>239</v>
      </c>
      <c r="B13" s="28" t="s">
        <v>52</v>
      </c>
      <c r="C13" s="148">
        <v>9016.3</v>
      </c>
      <c r="I13" s="20"/>
      <c r="J13" s="22"/>
      <c r="K13" s="22"/>
    </row>
    <row r="14" spans="1:11" ht="15">
      <c r="A14" s="138" t="s">
        <v>240</v>
      </c>
      <c r="B14" s="98" t="s">
        <v>39</v>
      </c>
      <c r="C14" s="147">
        <v>0</v>
      </c>
      <c r="I14" s="20"/>
      <c r="J14" s="20"/>
      <c r="K14" s="20"/>
    </row>
    <row r="15" spans="1:11" ht="37.5" customHeight="1">
      <c r="A15" s="135" t="s">
        <v>241</v>
      </c>
      <c r="B15" s="98" t="s">
        <v>53</v>
      </c>
      <c r="C15" s="149">
        <f>C16+C17</f>
        <v>229.9</v>
      </c>
      <c r="I15" s="20"/>
      <c r="J15" s="20"/>
      <c r="K15" s="20"/>
    </row>
    <row r="16" spans="1:11" ht="70.5" customHeight="1">
      <c r="A16" s="136" t="s">
        <v>242</v>
      </c>
      <c r="B16" s="29" t="s">
        <v>54</v>
      </c>
      <c r="C16" s="147">
        <v>0</v>
      </c>
      <c r="I16" s="20"/>
      <c r="J16" s="20"/>
      <c r="K16" s="20"/>
    </row>
    <row r="17" spans="1:11" ht="49.5" customHeight="1">
      <c r="A17" s="136"/>
      <c r="B17" s="29" t="s">
        <v>220</v>
      </c>
      <c r="C17" s="147">
        <v>229.9</v>
      </c>
      <c r="I17" s="20"/>
      <c r="J17" s="20"/>
      <c r="K17" s="20"/>
    </row>
    <row r="18" spans="1:3" ht="32.25" customHeight="1">
      <c r="A18" s="135" t="s">
        <v>143</v>
      </c>
      <c r="B18" s="27" t="s">
        <v>55</v>
      </c>
      <c r="C18" s="150">
        <f>C19+C22+C20+C21</f>
        <v>875.9</v>
      </c>
    </row>
    <row r="19" spans="1:3" ht="59.25" customHeight="1">
      <c r="A19" s="136" t="s">
        <v>243</v>
      </c>
      <c r="B19" s="30" t="s">
        <v>56</v>
      </c>
      <c r="C19" s="148">
        <v>247.9</v>
      </c>
    </row>
    <row r="20" spans="1:3" ht="59.25" customHeight="1">
      <c r="A20" s="136" t="s">
        <v>244</v>
      </c>
      <c r="B20" s="30" t="s">
        <v>57</v>
      </c>
      <c r="C20" s="148">
        <v>550</v>
      </c>
    </row>
    <row r="21" spans="1:3" ht="59.25" customHeight="1">
      <c r="A21" s="136" t="s">
        <v>244</v>
      </c>
      <c r="B21" s="30" t="s">
        <v>57</v>
      </c>
      <c r="C21" s="148">
        <v>10</v>
      </c>
    </row>
    <row r="22" spans="1:3" ht="60" customHeight="1">
      <c r="A22" s="136" t="s">
        <v>244</v>
      </c>
      <c r="B22" s="30" t="s">
        <v>57</v>
      </c>
      <c r="C22" s="148">
        <v>68</v>
      </c>
    </row>
    <row r="23" spans="1:3" ht="15">
      <c r="A23" s="138" t="s">
        <v>133</v>
      </c>
      <c r="B23" s="27" t="s">
        <v>40</v>
      </c>
      <c r="C23" s="151">
        <v>312.6</v>
      </c>
    </row>
    <row r="24" spans="1:3" ht="15">
      <c r="A24" s="138" t="s">
        <v>126</v>
      </c>
      <c r="B24" s="31" t="s">
        <v>41</v>
      </c>
      <c r="C24" s="143">
        <f>C25+C27</f>
        <v>10056.6</v>
      </c>
    </row>
    <row r="25" spans="1:3" ht="28.5">
      <c r="A25" s="141" t="s">
        <v>127</v>
      </c>
      <c r="B25" s="27" t="s">
        <v>58</v>
      </c>
      <c r="C25" s="144">
        <f>C26</f>
        <v>0</v>
      </c>
    </row>
    <row r="26" spans="1:3" ht="30">
      <c r="A26" s="141" t="s">
        <v>128</v>
      </c>
      <c r="B26" s="30" t="s">
        <v>59</v>
      </c>
      <c r="C26" s="146">
        <v>0</v>
      </c>
    </row>
    <row r="27" spans="1:6" ht="46.5" customHeight="1">
      <c r="A27" s="137" t="s">
        <v>129</v>
      </c>
      <c r="B27" s="27" t="s">
        <v>60</v>
      </c>
      <c r="C27" s="152">
        <f>C28+C29+C30+C31</f>
        <v>10056.6</v>
      </c>
      <c r="F27" s="12"/>
    </row>
    <row r="28" spans="1:6" ht="46.5" customHeight="1" hidden="1">
      <c r="A28" s="137" t="s">
        <v>245</v>
      </c>
      <c r="B28" s="30" t="s">
        <v>97</v>
      </c>
      <c r="C28" s="146">
        <v>0</v>
      </c>
      <c r="F28" s="12"/>
    </row>
    <row r="29" spans="1:6" ht="48.75" customHeight="1">
      <c r="A29" s="137" t="s">
        <v>246</v>
      </c>
      <c r="B29" s="30" t="s">
        <v>98</v>
      </c>
      <c r="C29" s="146">
        <v>2026.6</v>
      </c>
      <c r="F29" s="12"/>
    </row>
    <row r="30" spans="1:6" ht="48.75" customHeight="1">
      <c r="A30" s="137" t="s">
        <v>247</v>
      </c>
      <c r="B30" s="30" t="s">
        <v>99</v>
      </c>
      <c r="C30" s="146">
        <v>6300</v>
      </c>
      <c r="F30" s="12"/>
    </row>
    <row r="31" spans="1:6" ht="48" customHeight="1">
      <c r="A31" s="137" t="s">
        <v>248</v>
      </c>
      <c r="B31" s="30" t="s">
        <v>100</v>
      </c>
      <c r="C31" s="146">
        <v>1730</v>
      </c>
      <c r="F31" s="12"/>
    </row>
    <row r="32" spans="1:3" ht="16.5" thickBot="1">
      <c r="A32" s="193"/>
      <c r="B32" s="194"/>
      <c r="C32" s="153">
        <f>C6+C24</f>
        <v>59706.3</v>
      </c>
    </row>
    <row r="33" spans="1:3" ht="12.75">
      <c r="A33" s="14"/>
      <c r="B33" s="15"/>
      <c r="C33" s="16"/>
    </row>
    <row r="34" spans="1:3" ht="12.75">
      <c r="A34" s="8"/>
      <c r="B34" s="9"/>
      <c r="C34" s="10"/>
    </row>
    <row r="35" spans="1:4" ht="15">
      <c r="A35" s="17"/>
      <c r="B35" s="17"/>
      <c r="C35" s="18"/>
      <c r="D35" s="4"/>
    </row>
    <row r="36" spans="1:4" ht="15.75" customHeight="1" hidden="1">
      <c r="A36" s="17" t="s">
        <v>45</v>
      </c>
      <c r="B36" s="17" t="s">
        <v>47</v>
      </c>
      <c r="C36" s="121" t="s">
        <v>44</v>
      </c>
      <c r="D36" s="6"/>
    </row>
  </sheetData>
  <sheetProtection/>
  <mergeCells count="4">
    <mergeCell ref="J12:K12"/>
    <mergeCell ref="A32:B32"/>
    <mergeCell ref="A3:C3"/>
    <mergeCell ref="B1:C1"/>
  </mergeCells>
  <printOptions/>
  <pageMargins left="0.34" right="0.3" top="1" bottom="0.48" header="0.5" footer="0.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19.25390625" style="0" customWidth="1"/>
    <col min="2" max="2" width="22.625" style="0" customWidth="1"/>
    <col min="3" max="3" width="19.75390625" style="0" customWidth="1"/>
    <col min="4" max="4" width="69.62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18.375" style="0" customWidth="1"/>
    <col min="11" max="11" width="16.00390625" style="0" customWidth="1"/>
  </cols>
  <sheetData>
    <row r="1" spans="1:12" ht="42" customHeight="1">
      <c r="A1" s="81"/>
      <c r="B1" s="191"/>
      <c r="C1" s="191"/>
      <c r="D1" s="81" t="s">
        <v>253</v>
      </c>
      <c r="E1" s="191"/>
      <c r="F1" s="191"/>
      <c r="G1" s="191"/>
      <c r="H1" s="191"/>
      <c r="I1" s="191"/>
      <c r="J1" s="81"/>
      <c r="K1" s="81"/>
      <c r="L1" s="81"/>
    </row>
    <row r="2" spans="1:10" ht="8.25" customHeight="1">
      <c r="A2" s="7"/>
      <c r="B2" s="7"/>
      <c r="C2" s="7"/>
      <c r="D2" s="7"/>
      <c r="E2" s="7" t="s">
        <v>34</v>
      </c>
      <c r="F2" s="2"/>
      <c r="G2" s="2"/>
      <c r="H2" s="2"/>
      <c r="I2" s="2"/>
      <c r="J2" s="2"/>
    </row>
    <row r="3" spans="1:10" ht="32.25" customHeight="1">
      <c r="A3" s="195" t="s">
        <v>219</v>
      </c>
      <c r="B3" s="196"/>
      <c r="C3" s="196"/>
      <c r="D3" s="196"/>
      <c r="E3" s="196"/>
      <c r="F3" s="196"/>
      <c r="G3" s="196"/>
      <c r="H3" s="196"/>
      <c r="I3" s="196"/>
      <c r="J3" s="2"/>
    </row>
    <row r="4" spans="1:10" ht="27" customHeight="1" thickBot="1">
      <c r="A4" s="1"/>
      <c r="B4" s="11"/>
      <c r="C4" s="11"/>
      <c r="D4" s="11"/>
      <c r="E4" s="11"/>
      <c r="F4" s="11"/>
      <c r="G4" s="11"/>
      <c r="H4" s="11"/>
      <c r="I4" s="11" t="s">
        <v>122</v>
      </c>
      <c r="J4" s="2"/>
    </row>
    <row r="5" spans="1:9" ht="65.25" customHeight="1" thickBot="1">
      <c r="A5" s="129" t="s">
        <v>120</v>
      </c>
      <c r="B5" s="43" t="s">
        <v>121</v>
      </c>
      <c r="C5" s="130" t="s">
        <v>225</v>
      </c>
      <c r="D5" s="44" t="s">
        <v>147</v>
      </c>
      <c r="E5" s="45" t="s">
        <v>35</v>
      </c>
      <c r="F5" s="46" t="s">
        <v>36</v>
      </c>
      <c r="G5" s="44" t="s">
        <v>9</v>
      </c>
      <c r="H5" s="33" t="s">
        <v>10</v>
      </c>
      <c r="I5" s="142" t="s">
        <v>214</v>
      </c>
    </row>
    <row r="6" spans="1:9" ht="27.75" customHeight="1">
      <c r="A6" s="132" t="s">
        <v>124</v>
      </c>
      <c r="B6" s="135" t="s">
        <v>123</v>
      </c>
      <c r="C6" s="132" t="s">
        <v>124</v>
      </c>
      <c r="D6" s="25" t="s">
        <v>61</v>
      </c>
      <c r="E6" s="34" t="e">
        <f>E7+E12+E18</f>
        <v>#REF!</v>
      </c>
      <c r="F6" s="34" t="e">
        <f>F7+F12+F18</f>
        <v>#REF!</v>
      </c>
      <c r="G6" s="34" t="e">
        <f>G7+G12+G18</f>
        <v>#REF!</v>
      </c>
      <c r="H6" s="34" t="e">
        <f>H7+H12+H18</f>
        <v>#REF!</v>
      </c>
      <c r="I6" s="143">
        <f>I7+I12+I18+I15+I23+I14</f>
        <v>49649.700000000004</v>
      </c>
    </row>
    <row r="7" spans="1:9" ht="15">
      <c r="A7" s="133" t="s">
        <v>124</v>
      </c>
      <c r="B7" s="138" t="s">
        <v>146</v>
      </c>
      <c r="C7" s="133" t="s">
        <v>124</v>
      </c>
      <c r="D7" s="26" t="s">
        <v>37</v>
      </c>
      <c r="E7" s="35" t="e">
        <f>E8+E9+E11</f>
        <v>#REF!</v>
      </c>
      <c r="F7" s="35" t="e">
        <f>F8+F9+F11</f>
        <v>#REF!</v>
      </c>
      <c r="G7" s="35" t="e">
        <f>G8+G9+G11</f>
        <v>#REF!</v>
      </c>
      <c r="H7" s="35" t="e">
        <f>H8+H9+H11</f>
        <v>#REF!</v>
      </c>
      <c r="I7" s="144">
        <f>I8+I9+I11+I10</f>
        <v>39215</v>
      </c>
    </row>
    <row r="8" spans="1:9" ht="32.25" customHeight="1">
      <c r="A8" s="53">
        <v>182</v>
      </c>
      <c r="B8" s="134" t="s">
        <v>134</v>
      </c>
      <c r="C8" s="134">
        <v>110</v>
      </c>
      <c r="D8" s="23" t="s">
        <v>101</v>
      </c>
      <c r="E8" s="86" t="e">
        <f>#REF!+E9</f>
        <v>#REF!</v>
      </c>
      <c r="F8" s="86" t="e">
        <f>#REF!+F9</f>
        <v>#REF!</v>
      </c>
      <c r="G8" s="86" t="e">
        <f>#REF!+G9</f>
        <v>#REF!</v>
      </c>
      <c r="H8" s="85" t="e">
        <f>#REF!+H9</f>
        <v>#REF!</v>
      </c>
      <c r="I8" s="145">
        <v>22686.6</v>
      </c>
    </row>
    <row r="9" spans="1:9" ht="42.75" customHeight="1">
      <c r="A9" s="53">
        <v>182</v>
      </c>
      <c r="B9" s="134" t="s">
        <v>135</v>
      </c>
      <c r="C9" s="134">
        <v>110</v>
      </c>
      <c r="D9" s="23" t="s">
        <v>96</v>
      </c>
      <c r="E9" s="37">
        <v>1400</v>
      </c>
      <c r="F9" s="37">
        <v>5600</v>
      </c>
      <c r="G9" s="37">
        <f>4000+1870</f>
        <v>5870</v>
      </c>
      <c r="H9" s="38">
        <v>4000</v>
      </c>
      <c r="I9" s="146">
        <v>6320.5</v>
      </c>
    </row>
    <row r="10" spans="1:9" ht="27.75" customHeight="1">
      <c r="A10" s="53">
        <v>182</v>
      </c>
      <c r="B10" s="134" t="s">
        <v>136</v>
      </c>
      <c r="C10" s="134">
        <v>110</v>
      </c>
      <c r="D10" s="23" t="s">
        <v>148</v>
      </c>
      <c r="E10" s="37"/>
      <c r="F10" s="37"/>
      <c r="G10" s="37"/>
      <c r="H10" s="38"/>
      <c r="I10" s="147">
        <v>2558.9</v>
      </c>
    </row>
    <row r="11" spans="1:9" ht="29.25" customHeight="1">
      <c r="A11" s="53">
        <v>182</v>
      </c>
      <c r="B11" s="134" t="s">
        <v>137</v>
      </c>
      <c r="C11" s="134">
        <v>110</v>
      </c>
      <c r="D11" s="24" t="s">
        <v>38</v>
      </c>
      <c r="E11" s="37"/>
      <c r="F11" s="37"/>
      <c r="G11" s="37"/>
      <c r="H11" s="38"/>
      <c r="I11" s="147">
        <v>7649</v>
      </c>
    </row>
    <row r="12" spans="1:17" ht="29.25" customHeight="1">
      <c r="A12" s="132" t="s">
        <v>124</v>
      </c>
      <c r="B12" s="138" t="s">
        <v>138</v>
      </c>
      <c r="C12" s="132" t="s">
        <v>124</v>
      </c>
      <c r="D12" s="27" t="s">
        <v>51</v>
      </c>
      <c r="E12" s="34">
        <f>E13+E14</f>
        <v>0</v>
      </c>
      <c r="F12" s="34">
        <f>F13+F14</f>
        <v>0</v>
      </c>
      <c r="G12" s="34">
        <f>G13+G14</f>
        <v>0</v>
      </c>
      <c r="H12" s="34">
        <f>H13+H14</f>
        <v>0</v>
      </c>
      <c r="I12" s="143">
        <f>I13</f>
        <v>9016.3</v>
      </c>
      <c r="O12" s="20"/>
      <c r="P12" s="192"/>
      <c r="Q12" s="192"/>
    </row>
    <row r="13" spans="1:17" ht="64.5" customHeight="1">
      <c r="A13" s="133" t="s">
        <v>124</v>
      </c>
      <c r="B13" s="139" t="s">
        <v>139</v>
      </c>
      <c r="C13" s="133" t="s">
        <v>125</v>
      </c>
      <c r="D13" s="28" t="s">
        <v>52</v>
      </c>
      <c r="E13" s="34"/>
      <c r="F13" s="34"/>
      <c r="G13" s="34"/>
      <c r="H13" s="39"/>
      <c r="I13" s="148">
        <v>9016.3</v>
      </c>
      <c r="O13" s="20"/>
      <c r="P13" s="22"/>
      <c r="Q13" s="22"/>
    </row>
    <row r="14" spans="1:17" ht="30">
      <c r="A14" s="53">
        <v>182</v>
      </c>
      <c r="B14" s="138" t="s">
        <v>140</v>
      </c>
      <c r="C14" s="135">
        <v>110</v>
      </c>
      <c r="D14" s="98" t="s">
        <v>39</v>
      </c>
      <c r="E14" s="40"/>
      <c r="F14" s="40"/>
      <c r="G14" s="41"/>
      <c r="H14" s="42"/>
      <c r="I14" s="147">
        <v>0</v>
      </c>
      <c r="O14" s="20"/>
      <c r="P14" s="20"/>
      <c r="Q14" s="20"/>
    </row>
    <row r="15" spans="1:17" ht="37.5" customHeight="1">
      <c r="A15" s="133" t="s">
        <v>124</v>
      </c>
      <c r="B15" s="135" t="s">
        <v>141</v>
      </c>
      <c r="C15" s="135">
        <v>130</v>
      </c>
      <c r="D15" s="98" t="s">
        <v>53</v>
      </c>
      <c r="E15" s="40"/>
      <c r="F15" s="40"/>
      <c r="G15" s="41"/>
      <c r="H15" s="42"/>
      <c r="I15" s="149">
        <f>I16+I17</f>
        <v>229.9</v>
      </c>
      <c r="O15" s="20"/>
      <c r="P15" s="20"/>
      <c r="Q15" s="20"/>
    </row>
    <row r="16" spans="1:17" ht="70.5" customHeight="1">
      <c r="A16" s="53">
        <v>867</v>
      </c>
      <c r="B16" s="136" t="s">
        <v>142</v>
      </c>
      <c r="C16" s="170">
        <v>130</v>
      </c>
      <c r="D16" s="29" t="s">
        <v>54</v>
      </c>
      <c r="E16" s="40"/>
      <c r="F16" s="40"/>
      <c r="G16" s="41"/>
      <c r="H16" s="42"/>
      <c r="I16" s="147">
        <v>0</v>
      </c>
      <c r="O16" s="20"/>
      <c r="P16" s="20"/>
      <c r="Q16" s="20"/>
    </row>
    <row r="17" spans="1:17" ht="49.5" customHeight="1">
      <c r="A17" s="178"/>
      <c r="B17" s="136"/>
      <c r="C17" s="179">
        <v>130</v>
      </c>
      <c r="D17" s="29" t="s">
        <v>220</v>
      </c>
      <c r="E17" s="40"/>
      <c r="F17" s="40"/>
      <c r="G17" s="41"/>
      <c r="H17" s="42"/>
      <c r="I17" s="147">
        <v>229.9</v>
      </c>
      <c r="O17" s="20"/>
      <c r="P17" s="20"/>
      <c r="Q17" s="20"/>
    </row>
    <row r="18" spans="1:9" ht="32.25" customHeight="1">
      <c r="A18" s="132" t="s">
        <v>124</v>
      </c>
      <c r="B18" s="135" t="s">
        <v>143</v>
      </c>
      <c r="C18" s="132" t="s">
        <v>124</v>
      </c>
      <c r="D18" s="27" t="s">
        <v>55</v>
      </c>
      <c r="E18" s="34"/>
      <c r="F18" s="34"/>
      <c r="G18" s="34"/>
      <c r="H18" s="36"/>
      <c r="I18" s="150">
        <f>I19+I22+I20+I21</f>
        <v>875.9</v>
      </c>
    </row>
    <row r="19" spans="1:9" ht="59.25" customHeight="1">
      <c r="A19" s="53">
        <v>182</v>
      </c>
      <c r="B19" s="136" t="s">
        <v>144</v>
      </c>
      <c r="C19" s="136">
        <v>140</v>
      </c>
      <c r="D19" s="30" t="s">
        <v>56</v>
      </c>
      <c r="E19" s="84"/>
      <c r="F19" s="84"/>
      <c r="G19" s="84"/>
      <c r="H19" s="85"/>
      <c r="I19" s="148">
        <v>247.9</v>
      </c>
    </row>
    <row r="20" spans="1:9" ht="59.25" customHeight="1">
      <c r="A20" s="53">
        <v>806</v>
      </c>
      <c r="B20" s="136" t="s">
        <v>145</v>
      </c>
      <c r="C20" s="136">
        <v>140</v>
      </c>
      <c r="D20" s="30" t="s">
        <v>57</v>
      </c>
      <c r="E20" s="84"/>
      <c r="F20" s="84"/>
      <c r="G20" s="84"/>
      <c r="H20" s="85"/>
      <c r="I20" s="148">
        <v>550</v>
      </c>
    </row>
    <row r="21" spans="1:9" ht="59.25" customHeight="1">
      <c r="A21" s="53">
        <v>807</v>
      </c>
      <c r="B21" s="136" t="s">
        <v>145</v>
      </c>
      <c r="C21" s="136">
        <v>140</v>
      </c>
      <c r="D21" s="30" t="s">
        <v>57</v>
      </c>
      <c r="E21" s="84"/>
      <c r="F21" s="84"/>
      <c r="G21" s="84"/>
      <c r="H21" s="85"/>
      <c r="I21" s="148">
        <v>10</v>
      </c>
    </row>
    <row r="22" spans="1:9" ht="60" customHeight="1">
      <c r="A22" s="53">
        <v>848</v>
      </c>
      <c r="B22" s="136" t="s">
        <v>145</v>
      </c>
      <c r="C22" s="136">
        <v>140</v>
      </c>
      <c r="D22" s="30" t="s">
        <v>57</v>
      </c>
      <c r="E22" s="84"/>
      <c r="F22" s="84"/>
      <c r="G22" s="84"/>
      <c r="H22" s="85"/>
      <c r="I22" s="148">
        <v>68</v>
      </c>
    </row>
    <row r="23" spans="1:9" ht="15">
      <c r="A23" s="132" t="s">
        <v>124</v>
      </c>
      <c r="B23" s="138" t="s">
        <v>133</v>
      </c>
      <c r="C23" s="132" t="s">
        <v>124</v>
      </c>
      <c r="D23" s="27" t="s">
        <v>40</v>
      </c>
      <c r="E23" s="35" t="e">
        <f>#REF!</f>
        <v>#REF!</v>
      </c>
      <c r="F23" s="35" t="e">
        <f>#REF!</f>
        <v>#REF!</v>
      </c>
      <c r="G23" s="35" t="e">
        <f>#REF!</f>
        <v>#REF!</v>
      </c>
      <c r="H23" s="36" t="e">
        <f>#REF!</f>
        <v>#REF!</v>
      </c>
      <c r="I23" s="151">
        <v>312.6</v>
      </c>
    </row>
    <row r="24" spans="1:9" ht="15">
      <c r="A24" s="132" t="s">
        <v>124</v>
      </c>
      <c r="B24" s="138" t="s">
        <v>126</v>
      </c>
      <c r="C24" s="132" t="s">
        <v>124</v>
      </c>
      <c r="D24" s="31" t="s">
        <v>41</v>
      </c>
      <c r="E24" s="34">
        <f>E25+E27</f>
        <v>0</v>
      </c>
      <c r="F24" s="34">
        <f>F25+F27</f>
        <v>0</v>
      </c>
      <c r="G24" s="34">
        <f>G25+G27</f>
        <v>0</v>
      </c>
      <c r="H24" s="34">
        <f>H25+H27</f>
        <v>0</v>
      </c>
      <c r="I24" s="143">
        <f>I25+I27</f>
        <v>10056.6</v>
      </c>
    </row>
    <row r="25" spans="1:9" ht="28.5">
      <c r="A25" s="132" t="s">
        <v>124</v>
      </c>
      <c r="B25" s="141" t="s">
        <v>127</v>
      </c>
      <c r="C25" s="132" t="s">
        <v>124</v>
      </c>
      <c r="D25" s="27" t="s">
        <v>58</v>
      </c>
      <c r="E25" s="37"/>
      <c r="F25" s="37"/>
      <c r="G25" s="37"/>
      <c r="H25" s="37"/>
      <c r="I25" s="144">
        <f>I26</f>
        <v>0</v>
      </c>
    </row>
    <row r="26" spans="1:9" ht="45">
      <c r="A26" s="140">
        <v>916</v>
      </c>
      <c r="B26" s="141" t="s">
        <v>128</v>
      </c>
      <c r="C26" s="132" t="s">
        <v>124</v>
      </c>
      <c r="D26" s="30" t="s">
        <v>59</v>
      </c>
      <c r="E26" s="37"/>
      <c r="F26" s="37"/>
      <c r="G26" s="37"/>
      <c r="H26" s="37"/>
      <c r="I26" s="146">
        <v>0</v>
      </c>
    </row>
    <row r="27" spans="1:12" ht="45.75" customHeight="1">
      <c r="A27" s="132" t="s">
        <v>124</v>
      </c>
      <c r="B27" s="137" t="s">
        <v>129</v>
      </c>
      <c r="C27" s="137">
        <v>151</v>
      </c>
      <c r="D27" s="27" t="s">
        <v>60</v>
      </c>
      <c r="E27" s="35">
        <f>E28+E29+E30+E31</f>
        <v>0</v>
      </c>
      <c r="F27" s="35">
        <f>F28+F29+F30+F31</f>
        <v>0</v>
      </c>
      <c r="G27" s="35">
        <f>G28+G29+G30+G31</f>
        <v>0</v>
      </c>
      <c r="H27" s="35">
        <f>H28+H29+H30+H31</f>
        <v>0</v>
      </c>
      <c r="I27" s="152">
        <f>I28+I29+I30+I31</f>
        <v>10056.6</v>
      </c>
      <c r="L27" s="12"/>
    </row>
    <row r="28" spans="1:12" ht="46.5" customHeight="1" hidden="1">
      <c r="A28" s="140">
        <v>916</v>
      </c>
      <c r="B28" s="137" t="s">
        <v>129</v>
      </c>
      <c r="C28" s="137">
        <v>151</v>
      </c>
      <c r="D28" s="30" t="s">
        <v>97</v>
      </c>
      <c r="E28" s="37"/>
      <c r="F28" s="37"/>
      <c r="G28" s="37"/>
      <c r="H28" s="37"/>
      <c r="I28" s="146">
        <v>0</v>
      </c>
      <c r="L28" s="12"/>
    </row>
    <row r="29" spans="1:12" ht="48.75" customHeight="1">
      <c r="A29" s="140">
        <v>916</v>
      </c>
      <c r="B29" s="137" t="s">
        <v>130</v>
      </c>
      <c r="C29" s="137">
        <v>151</v>
      </c>
      <c r="D29" s="30" t="s">
        <v>98</v>
      </c>
      <c r="E29" s="37"/>
      <c r="F29" s="37"/>
      <c r="G29" s="37"/>
      <c r="H29" s="37"/>
      <c r="I29" s="146">
        <v>2026.6</v>
      </c>
      <c r="L29" s="12"/>
    </row>
    <row r="30" spans="1:12" ht="48.75" customHeight="1">
      <c r="A30" s="140">
        <v>916</v>
      </c>
      <c r="B30" s="137" t="s">
        <v>131</v>
      </c>
      <c r="C30" s="137">
        <v>151</v>
      </c>
      <c r="D30" s="30" t="s">
        <v>99</v>
      </c>
      <c r="E30" s="37"/>
      <c r="F30" s="37"/>
      <c r="G30" s="37"/>
      <c r="H30" s="37"/>
      <c r="I30" s="146">
        <v>6300</v>
      </c>
      <c r="L30" s="12"/>
    </row>
    <row r="31" spans="1:12" ht="48" customHeight="1">
      <c r="A31" s="140">
        <v>916</v>
      </c>
      <c r="B31" s="137" t="s">
        <v>132</v>
      </c>
      <c r="C31" s="137">
        <v>151</v>
      </c>
      <c r="D31" s="30" t="s">
        <v>100</v>
      </c>
      <c r="E31" s="37"/>
      <c r="F31" s="37"/>
      <c r="G31" s="37"/>
      <c r="H31" s="37"/>
      <c r="I31" s="146">
        <v>1730</v>
      </c>
      <c r="L31" s="12"/>
    </row>
    <row r="32" spans="1:9" ht="16.5" thickBot="1">
      <c r="A32" s="199" t="s">
        <v>42</v>
      </c>
      <c r="B32" s="193"/>
      <c r="C32" s="193"/>
      <c r="D32" s="194"/>
      <c r="E32" s="131" t="e">
        <f>E6+E24</f>
        <v>#REF!</v>
      </c>
      <c r="F32" s="131" t="e">
        <f>F6+F24</f>
        <v>#REF!</v>
      </c>
      <c r="G32" s="131" t="e">
        <f>G6+G24</f>
        <v>#REF!</v>
      </c>
      <c r="H32" s="131" t="e">
        <f>H6+H24</f>
        <v>#REF!</v>
      </c>
      <c r="I32" s="153">
        <f>I6+I24</f>
        <v>59706.3</v>
      </c>
    </row>
    <row r="33" spans="1:9" ht="12.75">
      <c r="A33" s="13"/>
      <c r="B33" s="14"/>
      <c r="C33" s="14"/>
      <c r="D33" s="15"/>
      <c r="E33" s="16"/>
      <c r="F33" s="16"/>
      <c r="G33" s="16"/>
      <c r="H33" s="16"/>
      <c r="I33" s="16"/>
    </row>
    <row r="34" spans="2:9" ht="12.75">
      <c r="B34" s="8"/>
      <c r="C34" s="8"/>
      <c r="D34" s="9"/>
      <c r="E34" s="10"/>
      <c r="F34" s="10"/>
      <c r="G34" s="10"/>
      <c r="H34" s="10"/>
      <c r="I34" s="10"/>
    </row>
    <row r="35" spans="2:10" ht="15">
      <c r="B35" s="17"/>
      <c r="C35" s="17"/>
      <c r="D35" s="17"/>
      <c r="E35" s="17"/>
      <c r="F35" s="17"/>
      <c r="G35" s="17"/>
      <c r="H35" s="18"/>
      <c r="I35" s="18"/>
      <c r="J35" s="4"/>
    </row>
    <row r="36" spans="2:10" ht="15.75" customHeight="1" hidden="1">
      <c r="B36" s="17" t="s">
        <v>45</v>
      </c>
      <c r="C36" s="17"/>
      <c r="D36" s="17" t="s">
        <v>47</v>
      </c>
      <c r="E36" s="17"/>
      <c r="F36" s="17"/>
      <c r="G36" s="17"/>
      <c r="H36" s="19"/>
      <c r="I36" s="121" t="s">
        <v>44</v>
      </c>
      <c r="J36" s="6"/>
    </row>
  </sheetData>
  <sheetProtection/>
  <mergeCells count="3">
    <mergeCell ref="A3:I3"/>
    <mergeCell ref="P12:Q12"/>
    <mergeCell ref="A32:D32"/>
  </mergeCells>
  <printOptions/>
  <pageMargins left="0.25" right="0.25" top="0.75" bottom="0.75" header="0.3" footer="0.3"/>
  <pageSetup horizontalDpi="600" verticalDpi="600" orientation="portrait" paperSize="9" scale="62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5"/>
  <sheetViews>
    <sheetView workbookViewId="0" topLeftCell="A22">
      <selection activeCell="B4" sqref="B4:L4"/>
    </sheetView>
  </sheetViews>
  <sheetFormatPr defaultColWidth="9.00390625" defaultRowHeight="12.75"/>
  <cols>
    <col min="1" max="1" width="10.00390625" style="0" customWidth="1"/>
    <col min="2" max="2" width="87.253906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3.375" style="0" customWidth="1"/>
  </cols>
  <sheetData>
    <row r="1" ht="12.75" hidden="1"/>
    <row r="2" ht="12.75" hidden="1"/>
    <row r="3" ht="12.75" hidden="1"/>
    <row r="4" spans="1:12" ht="21" customHeight="1">
      <c r="A4" s="21"/>
      <c r="B4" s="197" t="s">
        <v>252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2" ht="39.75" customHeight="1">
      <c r="A6" s="195" t="s">
        <v>218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spans="1:12" ht="13.5" thickBot="1">
      <c r="A7" s="3"/>
      <c r="L7" s="82" t="s">
        <v>122</v>
      </c>
    </row>
    <row r="8" spans="1:12" ht="66" customHeight="1" thickBot="1">
      <c r="A8" s="126" t="s">
        <v>0</v>
      </c>
      <c r="B8" s="32" t="s">
        <v>1</v>
      </c>
      <c r="C8" s="174" t="s">
        <v>2</v>
      </c>
      <c r="D8" s="171" t="s">
        <v>3</v>
      </c>
      <c r="E8" s="171" t="s">
        <v>4</v>
      </c>
      <c r="F8" s="171" t="s">
        <v>5</v>
      </c>
      <c r="G8" s="172" t="s">
        <v>6</v>
      </c>
      <c r="H8" s="171" t="s">
        <v>7</v>
      </c>
      <c r="I8" s="171" t="s">
        <v>8</v>
      </c>
      <c r="J8" s="171" t="s">
        <v>9</v>
      </c>
      <c r="K8" s="171" t="s">
        <v>10</v>
      </c>
      <c r="L8" s="173" t="s">
        <v>215</v>
      </c>
    </row>
    <row r="9" spans="1:12" s="1" customFormat="1" ht="17.25" customHeight="1">
      <c r="A9" s="122">
        <v>1</v>
      </c>
      <c r="B9" s="123" t="s">
        <v>11</v>
      </c>
      <c r="C9" s="66" t="s">
        <v>12</v>
      </c>
      <c r="D9" s="124"/>
      <c r="E9" s="72"/>
      <c r="F9" s="72"/>
      <c r="G9" s="73" t="e">
        <f>H9+I9+J9+K9</f>
        <v>#REF!</v>
      </c>
      <c r="H9" s="125" t="e">
        <f>H10+H11+H12+H13+H14+#REF!</f>
        <v>#REF!</v>
      </c>
      <c r="I9" s="125" t="e">
        <f>I10+I11+I12+I13+I14+#REF!</f>
        <v>#REF!</v>
      </c>
      <c r="J9" s="125" t="e">
        <f>J10+J11+J12+J13+J14+#REF!</f>
        <v>#REF!</v>
      </c>
      <c r="K9" s="125" t="e">
        <f>K10+K11+K12+K13+K14+#REF!</f>
        <v>#REF!</v>
      </c>
      <c r="L9" s="125">
        <f>L10+L11+L12+L13+L14</f>
        <v>16559.9</v>
      </c>
    </row>
    <row r="10" spans="1:12" s="1" customFormat="1" ht="27" customHeight="1">
      <c r="A10" s="53">
        <v>2</v>
      </c>
      <c r="B10" s="99" t="s">
        <v>62</v>
      </c>
      <c r="C10" s="54" t="s">
        <v>13</v>
      </c>
      <c r="D10" s="49" t="s">
        <v>14</v>
      </c>
      <c r="E10" s="54"/>
      <c r="F10" s="50"/>
      <c r="G10" s="51" t="e">
        <f>H10+I10+J10+K10</f>
        <v>#REF!</v>
      </c>
      <c r="H10" s="55" t="e">
        <f>#REF!+#REF!</f>
        <v>#REF!</v>
      </c>
      <c r="I10" s="55" t="e">
        <f>#REF!+#REF!</f>
        <v>#REF!</v>
      </c>
      <c r="J10" s="55" t="e">
        <f>#REF!+#REF!</f>
        <v>#REF!</v>
      </c>
      <c r="K10" s="55" t="e">
        <f>#REF!+#REF!+#REF!</f>
        <v>#REF!</v>
      </c>
      <c r="L10" s="55">
        <v>768.9</v>
      </c>
    </row>
    <row r="11" spans="1:16" s="1" customFormat="1" ht="25.5" customHeight="1">
      <c r="A11" s="53">
        <v>3</v>
      </c>
      <c r="B11" s="99" t="s">
        <v>63</v>
      </c>
      <c r="C11" s="54" t="s">
        <v>15</v>
      </c>
      <c r="D11" s="49" t="s">
        <v>14</v>
      </c>
      <c r="E11" s="54"/>
      <c r="F11" s="50"/>
      <c r="G11" s="51" t="e">
        <f>H11+I11+J11+K11</f>
        <v>#REF!</v>
      </c>
      <c r="H11" s="55" t="e">
        <f>#REF!+#REF!+#REF!+#REF!+#REF!+#REF!+#REF!+#REF!+#REF!</f>
        <v>#REF!</v>
      </c>
      <c r="I11" s="55" t="e">
        <f>#REF!+#REF!+#REF!+#REF!+#REF!+#REF!+#REF!+#REF!</f>
        <v>#REF!</v>
      </c>
      <c r="J11" s="55" t="e">
        <f>#REF!+#REF!+#REF!+#REF!+#REF!+#REF!+#REF!+#REF!+#REF!</f>
        <v>#REF!</v>
      </c>
      <c r="K11" s="55" t="e">
        <f>#REF!+#REF!+#REF!+#REF!+#REF!+#REF!+#REF!</f>
        <v>#REF!</v>
      </c>
      <c r="L11" s="55">
        <v>3016.5</v>
      </c>
      <c r="N11" s="3"/>
      <c r="O11" s="3"/>
      <c r="P11" s="3"/>
    </row>
    <row r="12" spans="1:16" s="1" customFormat="1" ht="27" customHeight="1">
      <c r="A12" s="53">
        <v>4</v>
      </c>
      <c r="B12" s="99" t="s">
        <v>64</v>
      </c>
      <c r="C12" s="54" t="s">
        <v>16</v>
      </c>
      <c r="D12" s="54"/>
      <c r="E12" s="54"/>
      <c r="F12" s="50"/>
      <c r="G12" s="51" t="e">
        <f>H12+I12+J12+K12</f>
        <v>#REF!</v>
      </c>
      <c r="H12" s="55" t="e">
        <f>#REF!+#REF!+#REF!+#REF!+#REF!+#REF!+#REF!+#REF!+#REF!+#REF!+#REF!</f>
        <v>#REF!</v>
      </c>
      <c r="I12" s="55" t="e">
        <f>#REF!+#REF!+#REF!+#REF!+#REF!+#REF!+#REF!+#REF!+#REF!+#REF!+#REF!</f>
        <v>#REF!</v>
      </c>
      <c r="J12" s="55" t="e">
        <f>#REF!+#REF!+#REF!+#REF!+#REF!+#REF!+#REF!+#REF!+#REF!+#REF!+#REF!</f>
        <v>#REF!</v>
      </c>
      <c r="K12" s="55" t="e">
        <f>#REF!+#REF!+#REF!+#REF!+#REF!+#REF!+#REF!+#REF!+#REF!+#REF!+#REF!</f>
        <v>#REF!</v>
      </c>
      <c r="L12" s="55">
        <v>12198.1</v>
      </c>
      <c r="N12" s="3"/>
      <c r="O12" s="200"/>
      <c r="P12" s="200"/>
    </row>
    <row r="13" spans="1:12" s="1" customFormat="1" ht="14.25">
      <c r="A13" s="53">
        <v>5</v>
      </c>
      <c r="B13" s="100" t="s">
        <v>43</v>
      </c>
      <c r="C13" s="54" t="s">
        <v>65</v>
      </c>
      <c r="D13" s="49"/>
      <c r="E13" s="54"/>
      <c r="F13" s="50"/>
      <c r="G13" s="51"/>
      <c r="H13" s="55"/>
      <c r="I13" s="55"/>
      <c r="J13" s="55"/>
      <c r="K13" s="55"/>
      <c r="L13" s="56">
        <v>0</v>
      </c>
    </row>
    <row r="14" spans="1:12" s="1" customFormat="1" ht="15">
      <c r="A14" s="53">
        <v>6</v>
      </c>
      <c r="B14" s="101" t="s">
        <v>17</v>
      </c>
      <c r="C14" s="90" t="s">
        <v>68</v>
      </c>
      <c r="D14" s="90"/>
      <c r="E14" s="90"/>
      <c r="F14" s="91"/>
      <c r="G14" s="92">
        <f>G15</f>
        <v>400</v>
      </c>
      <c r="H14" s="93"/>
      <c r="I14" s="93"/>
      <c r="J14" s="93"/>
      <c r="K14" s="93"/>
      <c r="L14" s="83">
        <f>L15+L16+L19+L18+L17</f>
        <v>576.4</v>
      </c>
    </row>
    <row r="15" spans="1:12" s="1" customFormat="1" ht="16.5" customHeight="1">
      <c r="A15" s="53">
        <v>7</v>
      </c>
      <c r="B15" s="101" t="s">
        <v>93</v>
      </c>
      <c r="C15" s="54" t="s">
        <v>68</v>
      </c>
      <c r="D15" s="54" t="s">
        <v>18</v>
      </c>
      <c r="E15" s="54" t="s">
        <v>19</v>
      </c>
      <c r="F15" s="50"/>
      <c r="G15" s="51">
        <f>H15+I15+J15+K15</f>
        <v>400</v>
      </c>
      <c r="H15" s="55">
        <v>100</v>
      </c>
      <c r="I15" s="55">
        <v>100</v>
      </c>
      <c r="J15" s="55">
        <v>100</v>
      </c>
      <c r="K15" s="55">
        <v>100</v>
      </c>
      <c r="L15" s="55">
        <v>237.2</v>
      </c>
    </row>
    <row r="16" spans="1:12" s="1" customFormat="1" ht="42.75" customHeight="1">
      <c r="A16" s="53">
        <v>8</v>
      </c>
      <c r="B16" s="102" t="s">
        <v>66</v>
      </c>
      <c r="C16" s="54" t="s">
        <v>68</v>
      </c>
      <c r="D16" s="54" t="s">
        <v>20</v>
      </c>
      <c r="E16" s="54" t="s">
        <v>19</v>
      </c>
      <c r="F16" s="50">
        <v>226</v>
      </c>
      <c r="G16" s="51">
        <f>G15</f>
        <v>400</v>
      </c>
      <c r="H16" s="55">
        <f>H15</f>
        <v>100</v>
      </c>
      <c r="I16" s="55">
        <f>I15</f>
        <v>100</v>
      </c>
      <c r="J16" s="55">
        <f>J15</f>
        <v>100</v>
      </c>
      <c r="K16" s="55">
        <f>K15</f>
        <v>100</v>
      </c>
      <c r="L16" s="56">
        <v>0</v>
      </c>
    </row>
    <row r="17" spans="1:12" s="1" customFormat="1" ht="27.75" customHeight="1">
      <c r="A17" s="53">
        <v>9</v>
      </c>
      <c r="B17" s="103" t="s">
        <v>95</v>
      </c>
      <c r="C17" s="54" t="s">
        <v>68</v>
      </c>
      <c r="D17" s="54"/>
      <c r="E17" s="54"/>
      <c r="F17" s="50"/>
      <c r="G17" s="51"/>
      <c r="H17" s="55"/>
      <c r="I17" s="55"/>
      <c r="J17" s="55"/>
      <c r="K17" s="55"/>
      <c r="L17" s="56">
        <v>210.4</v>
      </c>
    </row>
    <row r="18" spans="1:12" s="1" customFormat="1" ht="40.5" customHeight="1">
      <c r="A18" s="53">
        <v>10</v>
      </c>
      <c r="B18" s="104" t="s">
        <v>67</v>
      </c>
      <c r="C18" s="54" t="s">
        <v>68</v>
      </c>
      <c r="D18" s="54"/>
      <c r="E18" s="54"/>
      <c r="F18" s="50"/>
      <c r="G18" s="51"/>
      <c r="H18" s="55"/>
      <c r="I18" s="55"/>
      <c r="J18" s="55"/>
      <c r="K18" s="55"/>
      <c r="L18" s="56">
        <v>98.8</v>
      </c>
    </row>
    <row r="19" spans="1:12" s="1" customFormat="1" ht="16.5" customHeight="1">
      <c r="A19" s="53">
        <v>11</v>
      </c>
      <c r="B19" s="103" t="s">
        <v>46</v>
      </c>
      <c r="C19" s="57" t="s">
        <v>68</v>
      </c>
      <c r="D19" s="57"/>
      <c r="E19" s="57"/>
      <c r="F19" s="58"/>
      <c r="G19" s="59"/>
      <c r="H19" s="60"/>
      <c r="I19" s="60"/>
      <c r="J19" s="60"/>
      <c r="K19" s="60"/>
      <c r="L19" s="61">
        <v>30</v>
      </c>
    </row>
    <row r="20" spans="1:12" s="1" customFormat="1" ht="18" customHeight="1">
      <c r="A20" s="53">
        <v>12</v>
      </c>
      <c r="B20" s="47" t="s">
        <v>83</v>
      </c>
      <c r="C20" s="48" t="s">
        <v>85</v>
      </c>
      <c r="D20" s="48"/>
      <c r="E20" s="48"/>
      <c r="F20" s="62"/>
      <c r="G20" s="63"/>
      <c r="H20" s="64"/>
      <c r="I20" s="64"/>
      <c r="J20" s="64"/>
      <c r="K20" s="64"/>
      <c r="L20" s="52">
        <f>L21+L22</f>
        <v>614.8</v>
      </c>
    </row>
    <row r="21" spans="1:12" s="1" customFormat="1" ht="48.75" customHeight="1">
      <c r="A21" s="53">
        <v>13</v>
      </c>
      <c r="B21" s="105" t="s">
        <v>69</v>
      </c>
      <c r="C21" s="65" t="s">
        <v>21</v>
      </c>
      <c r="D21" s="66" t="s">
        <v>22</v>
      </c>
      <c r="E21" s="67"/>
      <c r="F21" s="67"/>
      <c r="G21" s="68">
        <f>H21+I21+J21+K21</f>
        <v>0</v>
      </c>
      <c r="H21" s="70"/>
      <c r="I21" s="70"/>
      <c r="J21" s="70"/>
      <c r="K21" s="70"/>
      <c r="L21" s="74">
        <v>120.6</v>
      </c>
    </row>
    <row r="22" spans="1:12" s="1" customFormat="1" ht="38.25" customHeight="1">
      <c r="A22" s="53">
        <v>14</v>
      </c>
      <c r="B22" s="99" t="s">
        <v>84</v>
      </c>
      <c r="C22" s="54" t="s">
        <v>21</v>
      </c>
      <c r="D22" s="48"/>
      <c r="E22" s="71"/>
      <c r="F22" s="71"/>
      <c r="G22" s="63"/>
      <c r="H22" s="64"/>
      <c r="I22" s="64"/>
      <c r="J22" s="64"/>
      <c r="K22" s="64"/>
      <c r="L22" s="97">
        <v>494.2</v>
      </c>
    </row>
    <row r="23" spans="1:12" s="1" customFormat="1" ht="19.5" customHeight="1">
      <c r="A23" s="53">
        <v>15</v>
      </c>
      <c r="B23" s="47" t="s">
        <v>23</v>
      </c>
      <c r="C23" s="48" t="s">
        <v>24</v>
      </c>
      <c r="D23" s="48"/>
      <c r="E23" s="62"/>
      <c r="F23" s="62" t="s">
        <v>25</v>
      </c>
      <c r="G23" s="63">
        <v>0</v>
      </c>
      <c r="H23" s="52" t="e">
        <f>#REF!+H24+H25</f>
        <v>#REF!</v>
      </c>
      <c r="I23" s="52" t="e">
        <f>#REF!+I24+I25</f>
        <v>#REF!</v>
      </c>
      <c r="J23" s="52" t="e">
        <f>#REF!+J24+J25</f>
        <v>#REF!</v>
      </c>
      <c r="K23" s="52" t="e">
        <f>#REF!+K24+K25</f>
        <v>#REF!</v>
      </c>
      <c r="L23" s="52">
        <f>L24+L25</f>
        <v>39689.1</v>
      </c>
    </row>
    <row r="24" spans="1:12" s="1" customFormat="1" ht="27.75" customHeight="1">
      <c r="A24" s="53">
        <v>16</v>
      </c>
      <c r="B24" s="106" t="s">
        <v>107</v>
      </c>
      <c r="C24" s="54" t="s">
        <v>86</v>
      </c>
      <c r="D24" s="48"/>
      <c r="E24" s="62"/>
      <c r="F24" s="62"/>
      <c r="G24" s="63"/>
      <c r="H24" s="55"/>
      <c r="I24" s="55"/>
      <c r="J24" s="55"/>
      <c r="K24" s="55"/>
      <c r="L24" s="55">
        <v>39689.1</v>
      </c>
    </row>
    <row r="25" spans="1:12" s="1" customFormat="1" ht="19.5" customHeight="1">
      <c r="A25" s="53">
        <v>17</v>
      </c>
      <c r="B25" s="107" t="s">
        <v>70</v>
      </c>
      <c r="C25" s="54" t="s">
        <v>86</v>
      </c>
      <c r="D25" s="48"/>
      <c r="E25" s="62"/>
      <c r="F25" s="62"/>
      <c r="G25" s="63"/>
      <c r="H25" s="55"/>
      <c r="I25" s="55"/>
      <c r="J25" s="55"/>
      <c r="K25" s="55"/>
      <c r="L25" s="55">
        <v>0</v>
      </c>
    </row>
    <row r="26" spans="1:12" s="1" customFormat="1" ht="19.5" customHeight="1">
      <c r="A26" s="53">
        <v>18</v>
      </c>
      <c r="B26" s="47" t="s">
        <v>26</v>
      </c>
      <c r="C26" s="48" t="s">
        <v>27</v>
      </c>
      <c r="D26" s="71"/>
      <c r="E26" s="71"/>
      <c r="F26" s="62"/>
      <c r="G26" s="63" t="e">
        <f>H26+I26+J26+K26</f>
        <v>#REF!</v>
      </c>
      <c r="H26" s="64" t="e">
        <f>#REF!</f>
        <v>#REF!</v>
      </c>
      <c r="I26" s="64" t="e">
        <f>#REF!</f>
        <v>#REF!</v>
      </c>
      <c r="J26" s="64" t="e">
        <f>#REF!</f>
        <v>#REF!</v>
      </c>
      <c r="K26" s="64" t="e">
        <f>#REF!</f>
        <v>#REF!</v>
      </c>
      <c r="L26" s="52">
        <f>L28+L29+L30+L27</f>
        <v>1263.1</v>
      </c>
    </row>
    <row r="27" spans="1:12" s="1" customFormat="1" ht="19.5" customHeight="1">
      <c r="A27" s="53">
        <v>19</v>
      </c>
      <c r="B27" s="107" t="s">
        <v>221</v>
      </c>
      <c r="C27" s="180" t="s">
        <v>222</v>
      </c>
      <c r="D27" s="71"/>
      <c r="E27" s="71"/>
      <c r="F27" s="62"/>
      <c r="G27" s="63"/>
      <c r="H27" s="64"/>
      <c r="I27" s="64"/>
      <c r="J27" s="64"/>
      <c r="K27" s="64"/>
      <c r="L27" s="52">
        <v>32</v>
      </c>
    </row>
    <row r="28" spans="1:12" s="1" customFormat="1" ht="51" customHeight="1">
      <c r="A28" s="53">
        <v>20</v>
      </c>
      <c r="B28" s="108" t="s">
        <v>71</v>
      </c>
      <c r="C28" s="54" t="s">
        <v>87</v>
      </c>
      <c r="D28" s="71"/>
      <c r="E28" s="71"/>
      <c r="F28" s="62"/>
      <c r="G28" s="63"/>
      <c r="H28" s="64"/>
      <c r="I28" s="64"/>
      <c r="J28" s="64"/>
      <c r="K28" s="64"/>
      <c r="L28" s="55">
        <v>391.8</v>
      </c>
    </row>
    <row r="29" spans="1:12" s="1" customFormat="1" ht="30" customHeight="1">
      <c r="A29" s="53">
        <v>21</v>
      </c>
      <c r="B29" s="102" t="s">
        <v>72</v>
      </c>
      <c r="C29" s="54" t="s">
        <v>87</v>
      </c>
      <c r="D29" s="71"/>
      <c r="E29" s="71"/>
      <c r="F29" s="62"/>
      <c r="G29" s="63"/>
      <c r="H29" s="64"/>
      <c r="I29" s="64"/>
      <c r="J29" s="64"/>
      <c r="K29" s="64"/>
      <c r="L29" s="55">
        <v>740.3</v>
      </c>
    </row>
    <row r="30" spans="1:12" s="1" customFormat="1" ht="38.25" customHeight="1">
      <c r="A30" s="53">
        <v>22</v>
      </c>
      <c r="B30" s="109" t="s">
        <v>73</v>
      </c>
      <c r="C30" s="54" t="s">
        <v>87</v>
      </c>
      <c r="D30" s="71"/>
      <c r="E30" s="71"/>
      <c r="F30" s="62"/>
      <c r="G30" s="63"/>
      <c r="H30" s="64"/>
      <c r="I30" s="64"/>
      <c r="J30" s="64"/>
      <c r="K30" s="64"/>
      <c r="L30" s="55">
        <v>99</v>
      </c>
    </row>
    <row r="31" spans="1:12" s="1" customFormat="1" ht="18" customHeight="1">
      <c r="A31" s="53">
        <v>23</v>
      </c>
      <c r="B31" s="47" t="s">
        <v>74</v>
      </c>
      <c r="C31" s="48" t="s">
        <v>28</v>
      </c>
      <c r="D31" s="62"/>
      <c r="E31" s="62"/>
      <c r="F31" s="62"/>
      <c r="G31" s="63" t="e">
        <f>H31+I31+J31+K31</f>
        <v>#REF!</v>
      </c>
      <c r="H31" s="64" t="e">
        <f>#REF!+#REF!</f>
        <v>#REF!</v>
      </c>
      <c r="I31" s="64" t="e">
        <f>#REF!+#REF!</f>
        <v>#REF!</v>
      </c>
      <c r="J31" s="64" t="e">
        <f>#REF!+#REF!</f>
        <v>#REF!</v>
      </c>
      <c r="K31" s="64" t="e">
        <f>#REF!+#REF!</f>
        <v>#REF!</v>
      </c>
      <c r="L31" s="52">
        <f>L32</f>
        <v>4406.3</v>
      </c>
    </row>
    <row r="32" spans="1:12" s="1" customFormat="1" ht="29.25" customHeight="1">
      <c r="A32" s="53">
        <v>24</v>
      </c>
      <c r="B32" s="109" t="s">
        <v>75</v>
      </c>
      <c r="C32" s="57" t="s">
        <v>29</v>
      </c>
      <c r="D32" s="57"/>
      <c r="E32" s="58"/>
      <c r="F32" s="58"/>
      <c r="G32" s="59"/>
      <c r="H32" s="60"/>
      <c r="I32" s="60"/>
      <c r="J32" s="60"/>
      <c r="K32" s="60"/>
      <c r="L32" s="61">
        <v>4406.3</v>
      </c>
    </row>
    <row r="33" spans="1:12" s="1" customFormat="1" ht="19.5" customHeight="1">
      <c r="A33" s="53">
        <v>25</v>
      </c>
      <c r="B33" s="47" t="s">
        <v>31</v>
      </c>
      <c r="C33" s="48" t="s">
        <v>88</v>
      </c>
      <c r="D33" s="48"/>
      <c r="E33" s="62"/>
      <c r="F33" s="62"/>
      <c r="G33" s="63"/>
      <c r="H33" s="64"/>
      <c r="I33" s="64"/>
      <c r="J33" s="64"/>
      <c r="K33" s="64"/>
      <c r="L33" s="52">
        <f>L35+L34</f>
        <v>9031.400000000001</v>
      </c>
    </row>
    <row r="34" spans="1:12" s="1" customFormat="1" ht="19.5" customHeight="1">
      <c r="A34" s="53">
        <v>26</v>
      </c>
      <c r="B34" s="181" t="s">
        <v>223</v>
      </c>
      <c r="C34" s="182" t="s">
        <v>224</v>
      </c>
      <c r="D34" s="182"/>
      <c r="E34" s="183"/>
      <c r="F34" s="183"/>
      <c r="G34" s="184"/>
      <c r="H34" s="185"/>
      <c r="I34" s="185"/>
      <c r="J34" s="185"/>
      <c r="K34" s="185"/>
      <c r="L34" s="186">
        <v>68.2</v>
      </c>
    </row>
    <row r="35" spans="1:12" s="1" customFormat="1" ht="15.75" customHeight="1">
      <c r="A35" s="53">
        <v>27</v>
      </c>
      <c r="B35" s="105" t="s">
        <v>76</v>
      </c>
      <c r="C35" s="65" t="s">
        <v>32</v>
      </c>
      <c r="D35" s="65"/>
      <c r="E35" s="72"/>
      <c r="F35" s="72"/>
      <c r="G35" s="73"/>
      <c r="H35" s="74"/>
      <c r="I35" s="74"/>
      <c r="J35" s="74"/>
      <c r="K35" s="74"/>
      <c r="L35" s="69">
        <f>L36+L37+L38</f>
        <v>8963.2</v>
      </c>
    </row>
    <row r="36" spans="1:12" s="1" customFormat="1" ht="16.5" customHeight="1">
      <c r="A36" s="53">
        <v>28</v>
      </c>
      <c r="B36" s="102" t="s">
        <v>77</v>
      </c>
      <c r="C36" s="54" t="s">
        <v>32</v>
      </c>
      <c r="D36" s="54"/>
      <c r="E36" s="50"/>
      <c r="F36" s="50"/>
      <c r="G36" s="51"/>
      <c r="H36" s="55"/>
      <c r="I36" s="55"/>
      <c r="J36" s="55"/>
      <c r="K36" s="55"/>
      <c r="L36" s="56">
        <v>2048.6</v>
      </c>
    </row>
    <row r="37" spans="1:12" s="1" customFormat="1" ht="17.25" customHeight="1">
      <c r="A37" s="53">
        <v>29</v>
      </c>
      <c r="B37" s="102" t="s">
        <v>78</v>
      </c>
      <c r="C37" s="54" t="s">
        <v>32</v>
      </c>
      <c r="D37" s="54"/>
      <c r="E37" s="50"/>
      <c r="F37" s="50"/>
      <c r="G37" s="51"/>
      <c r="H37" s="55"/>
      <c r="I37" s="55"/>
      <c r="J37" s="55"/>
      <c r="K37" s="55"/>
      <c r="L37" s="56">
        <v>5275.4</v>
      </c>
    </row>
    <row r="38" spans="1:12" s="1" customFormat="1" ht="18.75" customHeight="1">
      <c r="A38" s="53">
        <v>30</v>
      </c>
      <c r="B38" s="102" t="s">
        <v>79</v>
      </c>
      <c r="C38" s="54" t="s">
        <v>32</v>
      </c>
      <c r="D38" s="54"/>
      <c r="E38" s="50"/>
      <c r="F38" s="50"/>
      <c r="G38" s="51"/>
      <c r="H38" s="55"/>
      <c r="I38" s="55"/>
      <c r="J38" s="55"/>
      <c r="K38" s="55"/>
      <c r="L38" s="56">
        <v>1639.2</v>
      </c>
    </row>
    <row r="39" spans="1:12" s="1" customFormat="1" ht="18" customHeight="1">
      <c r="A39" s="53">
        <v>31</v>
      </c>
      <c r="B39" s="47" t="s">
        <v>80</v>
      </c>
      <c r="C39" s="48" t="s">
        <v>89</v>
      </c>
      <c r="D39" s="48"/>
      <c r="E39" s="62"/>
      <c r="F39" s="62"/>
      <c r="G39" s="63"/>
      <c r="H39" s="64"/>
      <c r="I39" s="64"/>
      <c r="J39" s="64"/>
      <c r="K39" s="64"/>
      <c r="L39" s="52">
        <f>L40</f>
        <v>183</v>
      </c>
    </row>
    <row r="40" spans="1:12" s="1" customFormat="1" ht="22.5" customHeight="1">
      <c r="A40" s="53">
        <v>32</v>
      </c>
      <c r="B40" s="99" t="s">
        <v>81</v>
      </c>
      <c r="C40" s="54" t="s">
        <v>91</v>
      </c>
      <c r="D40" s="54"/>
      <c r="E40" s="50"/>
      <c r="F40" s="50"/>
      <c r="G40" s="51"/>
      <c r="H40" s="55"/>
      <c r="I40" s="55"/>
      <c r="J40" s="55"/>
      <c r="K40" s="55"/>
      <c r="L40" s="56">
        <v>183</v>
      </c>
    </row>
    <row r="41" spans="1:12" s="1" customFormat="1" ht="22.5" customHeight="1">
      <c r="A41" s="53">
        <v>33</v>
      </c>
      <c r="B41" s="47" t="s">
        <v>82</v>
      </c>
      <c r="C41" s="48" t="s">
        <v>92</v>
      </c>
      <c r="D41" s="48"/>
      <c r="E41" s="62"/>
      <c r="F41" s="62"/>
      <c r="G41" s="63"/>
      <c r="H41" s="64"/>
      <c r="I41" s="64"/>
      <c r="J41" s="64"/>
      <c r="K41" s="64"/>
      <c r="L41" s="75">
        <f>L42</f>
        <v>778.3</v>
      </c>
    </row>
    <row r="42" spans="1:12" s="1" customFormat="1" ht="18" customHeight="1" thickBot="1">
      <c r="A42" s="53">
        <v>34</v>
      </c>
      <c r="B42" s="110" t="s">
        <v>30</v>
      </c>
      <c r="C42" s="76" t="s">
        <v>90</v>
      </c>
      <c r="D42" s="76"/>
      <c r="E42" s="77"/>
      <c r="F42" s="77"/>
      <c r="G42" s="78"/>
      <c r="H42" s="79"/>
      <c r="I42" s="79"/>
      <c r="J42" s="79"/>
      <c r="K42" s="79"/>
      <c r="L42" s="80">
        <v>778.3</v>
      </c>
    </row>
    <row r="43" spans="1:12" ht="22.5" customHeight="1" thickBot="1">
      <c r="A43" s="87"/>
      <c r="B43" s="94" t="s">
        <v>33</v>
      </c>
      <c r="C43" s="88"/>
      <c r="D43" s="88"/>
      <c r="E43" s="88"/>
      <c r="F43" s="88"/>
      <c r="G43" s="88"/>
      <c r="H43" s="89" t="e">
        <f>H9+H20+H23+H26+H31+H33+H41+H39</f>
        <v>#REF!</v>
      </c>
      <c r="I43" s="89" t="e">
        <f>I9+I20+I23+I26+I31+I33+I41+I39</f>
        <v>#REF!</v>
      </c>
      <c r="J43" s="89" t="e">
        <f>J9+J20+J23+J26+J31+J33+J41+J39</f>
        <v>#REF!</v>
      </c>
      <c r="K43" s="89" t="e">
        <f>K9+K20+K23+K26+K31+K33+K41+K39</f>
        <v>#REF!</v>
      </c>
      <c r="L43" s="89">
        <f>L9+L20+L23+L26+L31+L33+L41+L39</f>
        <v>72525.90000000001</v>
      </c>
    </row>
    <row r="44" spans="1:11" ht="14.25">
      <c r="A44" s="5"/>
      <c r="B44" s="7"/>
      <c r="C44" s="7"/>
      <c r="D44" s="7"/>
      <c r="E44" s="7"/>
      <c r="F44" s="7"/>
      <c r="G44" s="7"/>
      <c r="H44" s="4"/>
      <c r="I44" s="4"/>
      <c r="J44" s="4"/>
      <c r="K44" s="4"/>
    </row>
    <row r="45" ht="14.25">
      <c r="B45" s="95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sheetProtection/>
  <mergeCells count="3">
    <mergeCell ref="B4:L4"/>
    <mergeCell ref="A6:L6"/>
    <mergeCell ref="O12:P12"/>
  </mergeCells>
  <printOptions/>
  <pageMargins left="0.24" right="0.23" top="0.26" bottom="0.2" header="0.25" footer="0.1574803149606299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="60" zoomScalePageLayoutView="0" workbookViewId="0" topLeftCell="A19">
      <selection activeCell="B1" sqref="B1:F1"/>
    </sheetView>
  </sheetViews>
  <sheetFormatPr defaultColWidth="9.00390625" defaultRowHeight="12.75"/>
  <cols>
    <col min="1" max="1" width="78.00390625" style="128" customWidth="1"/>
    <col min="2" max="2" width="6.625" style="0" customWidth="1"/>
    <col min="3" max="3" width="10.125" style="0" customWidth="1"/>
    <col min="4" max="4" width="8.375" style="0" customWidth="1"/>
    <col min="5" max="5" width="9.00390625" style="0" customWidth="1"/>
    <col min="6" max="6" width="13.25390625" style="154" customWidth="1"/>
    <col min="7" max="7" width="4.125" style="154" hidden="1" customWidth="1"/>
    <col min="8" max="8" width="10.75390625" style="0" bestFit="1" customWidth="1"/>
  </cols>
  <sheetData>
    <row r="1" spans="1:6" ht="39" customHeight="1">
      <c r="A1" s="191"/>
      <c r="B1" s="204" t="s">
        <v>251</v>
      </c>
      <c r="C1" s="205"/>
      <c r="D1" s="205"/>
      <c r="E1" s="205"/>
      <c r="F1" s="205"/>
    </row>
    <row r="2" spans="3:6" ht="12.75">
      <c r="C2" s="201"/>
      <c r="D2" s="196"/>
      <c r="E2" s="196"/>
      <c r="F2" s="196"/>
    </row>
    <row r="3" spans="3:6" ht="12.75">
      <c r="C3" s="201"/>
      <c r="D3" s="196"/>
      <c r="E3" s="196"/>
      <c r="F3" s="196"/>
    </row>
    <row r="4" spans="3:6" ht="12.75">
      <c r="C4" s="196"/>
      <c r="D4" s="196"/>
      <c r="E4" s="196"/>
      <c r="F4" s="196"/>
    </row>
    <row r="5" spans="1:12" ht="39" customHeight="1">
      <c r="A5" s="195" t="s">
        <v>217</v>
      </c>
      <c r="B5" s="202"/>
      <c r="C5" s="202"/>
      <c r="D5" s="202"/>
      <c r="E5" s="202"/>
      <c r="F5" s="202"/>
      <c r="G5" s="127"/>
      <c r="H5" s="127"/>
      <c r="I5" s="127"/>
      <c r="J5" s="127"/>
      <c r="K5" s="127"/>
      <c r="L5" s="127"/>
    </row>
    <row r="7" ht="12.75">
      <c r="F7" s="177" t="s">
        <v>122</v>
      </c>
    </row>
    <row r="8" spans="1:6" ht="44.25" customHeight="1">
      <c r="A8" s="175" t="s">
        <v>111</v>
      </c>
      <c r="B8" s="176" t="s">
        <v>149</v>
      </c>
      <c r="C8" s="176" t="s">
        <v>150</v>
      </c>
      <c r="D8" s="176" t="s">
        <v>3</v>
      </c>
      <c r="E8" s="176" t="s">
        <v>4</v>
      </c>
      <c r="F8" s="176" t="s">
        <v>216</v>
      </c>
    </row>
    <row r="9" spans="1:6" ht="26.25" customHeight="1">
      <c r="A9" s="158" t="s">
        <v>231</v>
      </c>
      <c r="B9" s="162">
        <v>916</v>
      </c>
      <c r="C9" s="157" t="s">
        <v>151</v>
      </c>
      <c r="D9" s="157" t="s">
        <v>151</v>
      </c>
      <c r="E9" s="157" t="s">
        <v>151</v>
      </c>
      <c r="F9" s="159">
        <f>F10+F14+F23+F32+F35+F46+F52+F60+F67+F73+F80+F83+F57+F70</f>
        <v>72525.9</v>
      </c>
    </row>
    <row r="10" spans="1:6" ht="25.5" customHeight="1">
      <c r="A10" s="158" t="s">
        <v>62</v>
      </c>
      <c r="B10" s="160">
        <v>916</v>
      </c>
      <c r="C10" s="158" t="s">
        <v>13</v>
      </c>
      <c r="D10" s="158" t="s">
        <v>151</v>
      </c>
      <c r="E10" s="158" t="s">
        <v>151</v>
      </c>
      <c r="F10" s="161">
        <f>F11+F13</f>
        <v>768.9</v>
      </c>
    </row>
    <row r="11" spans="1:6" ht="14.25" customHeight="1">
      <c r="A11" s="157" t="s">
        <v>152</v>
      </c>
      <c r="B11" s="162">
        <v>916</v>
      </c>
      <c r="C11" s="157" t="s">
        <v>13</v>
      </c>
      <c r="D11" s="157" t="s">
        <v>153</v>
      </c>
      <c r="E11" s="157" t="s">
        <v>151</v>
      </c>
      <c r="F11" s="163">
        <f>F12</f>
        <v>763.5</v>
      </c>
    </row>
    <row r="12" spans="1:6" ht="14.25" customHeight="1">
      <c r="A12" s="157" t="s">
        <v>154</v>
      </c>
      <c r="B12" s="162">
        <v>916</v>
      </c>
      <c r="C12" s="157" t="s">
        <v>13</v>
      </c>
      <c r="D12" s="157" t="s">
        <v>153</v>
      </c>
      <c r="E12" s="162">
        <v>121</v>
      </c>
      <c r="F12" s="163">
        <v>763.5</v>
      </c>
    </row>
    <row r="13" spans="1:6" ht="14.25" customHeight="1">
      <c r="A13" s="157" t="s">
        <v>228</v>
      </c>
      <c r="B13" s="162">
        <v>916</v>
      </c>
      <c r="C13" s="157" t="s">
        <v>13</v>
      </c>
      <c r="D13" s="157" t="s">
        <v>153</v>
      </c>
      <c r="E13" s="162">
        <v>244</v>
      </c>
      <c r="F13" s="163">
        <v>5.4</v>
      </c>
    </row>
    <row r="14" spans="1:6" ht="32.25" customHeight="1">
      <c r="A14" s="158" t="s">
        <v>63</v>
      </c>
      <c r="B14" s="160">
        <v>916</v>
      </c>
      <c r="C14" s="158" t="s">
        <v>15</v>
      </c>
      <c r="D14" s="158" t="s">
        <v>151</v>
      </c>
      <c r="E14" s="160" t="s">
        <v>151</v>
      </c>
      <c r="F14" s="161">
        <f>F15+F17+F19</f>
        <v>3016.5</v>
      </c>
    </row>
    <row r="15" spans="1:6" ht="14.25" customHeight="1">
      <c r="A15" s="157" t="s">
        <v>155</v>
      </c>
      <c r="B15" s="162">
        <v>916</v>
      </c>
      <c r="C15" s="157" t="s">
        <v>15</v>
      </c>
      <c r="D15" s="157" t="s">
        <v>156</v>
      </c>
      <c r="E15" s="162" t="s">
        <v>151</v>
      </c>
      <c r="F15" s="163">
        <f>F16</f>
        <v>636.3</v>
      </c>
    </row>
    <row r="16" spans="1:6" ht="14.25" customHeight="1">
      <c r="A16" s="157" t="s">
        <v>154</v>
      </c>
      <c r="B16" s="162">
        <v>916</v>
      </c>
      <c r="C16" s="157" t="s">
        <v>15</v>
      </c>
      <c r="D16" s="157" t="s">
        <v>156</v>
      </c>
      <c r="E16" s="162">
        <v>121</v>
      </c>
      <c r="F16" s="163">
        <v>636.3</v>
      </c>
    </row>
    <row r="17" spans="1:6" ht="15" customHeight="1">
      <c r="A17" s="157" t="s">
        <v>157</v>
      </c>
      <c r="B17" s="162">
        <v>916</v>
      </c>
      <c r="C17" s="157" t="s">
        <v>15</v>
      </c>
      <c r="D17" s="157" t="s">
        <v>158</v>
      </c>
      <c r="E17" s="162"/>
      <c r="F17" s="163">
        <f>F18</f>
        <v>110.2</v>
      </c>
    </row>
    <row r="18" spans="1:6" ht="16.5" customHeight="1">
      <c r="A18" s="157" t="s">
        <v>157</v>
      </c>
      <c r="B18" s="162">
        <v>916</v>
      </c>
      <c r="C18" s="157" t="s">
        <v>15</v>
      </c>
      <c r="D18" s="157" t="s">
        <v>158</v>
      </c>
      <c r="E18" s="162">
        <v>122</v>
      </c>
      <c r="F18" s="163">
        <v>110.2</v>
      </c>
    </row>
    <row r="19" spans="1:6" ht="15" customHeight="1">
      <c r="A19" s="157" t="s">
        <v>159</v>
      </c>
      <c r="B19" s="162">
        <v>916</v>
      </c>
      <c r="C19" s="157" t="s">
        <v>15</v>
      </c>
      <c r="D19" s="157" t="s">
        <v>160</v>
      </c>
      <c r="E19" s="162" t="s">
        <v>151</v>
      </c>
      <c r="F19" s="163">
        <f>F20+F21+F22</f>
        <v>2270</v>
      </c>
    </row>
    <row r="20" spans="1:6" ht="15" customHeight="1">
      <c r="A20" s="157" t="s">
        <v>154</v>
      </c>
      <c r="B20" s="162">
        <v>916</v>
      </c>
      <c r="C20" s="157" t="s">
        <v>15</v>
      </c>
      <c r="D20" s="157" t="s">
        <v>160</v>
      </c>
      <c r="E20" s="162">
        <v>121</v>
      </c>
      <c r="F20" s="163">
        <v>1713.9</v>
      </c>
    </row>
    <row r="21" spans="1:6" ht="15" customHeight="1">
      <c r="A21" s="157" t="s">
        <v>228</v>
      </c>
      <c r="B21" s="162">
        <v>916</v>
      </c>
      <c r="C21" s="157" t="s">
        <v>15</v>
      </c>
      <c r="D21" s="157" t="s">
        <v>160</v>
      </c>
      <c r="E21" s="162">
        <v>244</v>
      </c>
      <c r="F21" s="163">
        <v>556</v>
      </c>
    </row>
    <row r="22" spans="1:6" ht="15" customHeight="1">
      <c r="A22" s="157" t="s">
        <v>162</v>
      </c>
      <c r="B22" s="162">
        <v>916</v>
      </c>
      <c r="C22" s="157" t="s">
        <v>15</v>
      </c>
      <c r="D22" s="157" t="s">
        <v>160</v>
      </c>
      <c r="E22" s="162">
        <v>852</v>
      </c>
      <c r="F22" s="163">
        <v>0.1</v>
      </c>
    </row>
    <row r="23" spans="1:8" ht="24.75">
      <c r="A23" s="158" t="s">
        <v>163</v>
      </c>
      <c r="B23" s="158" t="s">
        <v>164</v>
      </c>
      <c r="C23" s="158" t="s">
        <v>16</v>
      </c>
      <c r="D23" s="158" t="s">
        <v>151</v>
      </c>
      <c r="E23" s="158" t="s">
        <v>151</v>
      </c>
      <c r="F23" s="161">
        <f>F24+F26+F30</f>
        <v>12198.099999999999</v>
      </c>
      <c r="G23" s="164"/>
      <c r="H23" s="165"/>
    </row>
    <row r="24" spans="1:6" ht="15" customHeight="1">
      <c r="A24" s="157" t="s">
        <v>165</v>
      </c>
      <c r="B24" s="157" t="s">
        <v>164</v>
      </c>
      <c r="C24" s="157" t="s">
        <v>16</v>
      </c>
      <c r="D24" s="157" t="s">
        <v>166</v>
      </c>
      <c r="E24" s="157" t="s">
        <v>151</v>
      </c>
      <c r="F24" s="163">
        <f>F25</f>
        <v>801.5</v>
      </c>
    </row>
    <row r="25" spans="1:6" ht="15" customHeight="1">
      <c r="A25" s="157" t="s">
        <v>154</v>
      </c>
      <c r="B25" s="157" t="s">
        <v>164</v>
      </c>
      <c r="C25" s="157" t="s">
        <v>16</v>
      </c>
      <c r="D25" s="157" t="s">
        <v>166</v>
      </c>
      <c r="E25" s="162">
        <v>121</v>
      </c>
      <c r="F25" s="163">
        <v>801.5</v>
      </c>
    </row>
    <row r="26" spans="1:6" ht="24" customHeight="1">
      <c r="A26" s="157" t="s">
        <v>167</v>
      </c>
      <c r="B26" s="157" t="s">
        <v>164</v>
      </c>
      <c r="C26" s="157" t="s">
        <v>16</v>
      </c>
      <c r="D26" s="157" t="s">
        <v>168</v>
      </c>
      <c r="E26" s="162" t="s">
        <v>151</v>
      </c>
      <c r="F26" s="163">
        <f>F27+F28+F29</f>
        <v>11391.599999999999</v>
      </c>
    </row>
    <row r="27" spans="1:6" ht="13.5" customHeight="1">
      <c r="A27" s="157" t="s">
        <v>154</v>
      </c>
      <c r="B27" s="157" t="s">
        <v>164</v>
      </c>
      <c r="C27" s="157" t="s">
        <v>16</v>
      </c>
      <c r="D27" s="157" t="s">
        <v>168</v>
      </c>
      <c r="E27" s="162">
        <v>121</v>
      </c>
      <c r="F27" s="163">
        <v>9190.8</v>
      </c>
    </row>
    <row r="28" spans="1:6" ht="13.5" customHeight="1">
      <c r="A28" s="157" t="s">
        <v>228</v>
      </c>
      <c r="B28" s="157" t="s">
        <v>164</v>
      </c>
      <c r="C28" s="157" t="s">
        <v>16</v>
      </c>
      <c r="D28" s="157" t="s">
        <v>168</v>
      </c>
      <c r="E28" s="162">
        <v>244</v>
      </c>
      <c r="F28" s="163">
        <v>2198.3</v>
      </c>
    </row>
    <row r="29" spans="1:6" ht="15" customHeight="1">
      <c r="A29" s="157" t="s">
        <v>162</v>
      </c>
      <c r="B29" s="157" t="s">
        <v>164</v>
      </c>
      <c r="C29" s="157" t="s">
        <v>16</v>
      </c>
      <c r="D29" s="157" t="s">
        <v>168</v>
      </c>
      <c r="E29" s="162">
        <v>852</v>
      </c>
      <c r="F29" s="163">
        <v>2.5</v>
      </c>
    </row>
    <row r="30" spans="1:6" ht="24.75" customHeight="1">
      <c r="A30" s="157" t="s">
        <v>169</v>
      </c>
      <c r="B30" s="157" t="s">
        <v>164</v>
      </c>
      <c r="C30" s="157" t="s">
        <v>16</v>
      </c>
      <c r="D30" s="157" t="s">
        <v>170</v>
      </c>
      <c r="E30" s="157" t="s">
        <v>151</v>
      </c>
      <c r="F30" s="163">
        <f>F31</f>
        <v>5</v>
      </c>
    </row>
    <row r="31" spans="1:6" ht="24" customHeight="1">
      <c r="A31" s="157" t="s">
        <v>171</v>
      </c>
      <c r="B31" s="157" t="s">
        <v>164</v>
      </c>
      <c r="C31" s="157" t="s">
        <v>16</v>
      </c>
      <c r="D31" s="157" t="s">
        <v>170</v>
      </c>
      <c r="E31" s="157" t="s">
        <v>172</v>
      </c>
      <c r="F31" s="163">
        <v>5</v>
      </c>
    </row>
    <row r="32" spans="1:6" ht="15" customHeight="1">
      <c r="A32" s="158" t="s">
        <v>173</v>
      </c>
      <c r="B32" s="158" t="s">
        <v>164</v>
      </c>
      <c r="C32" s="158" t="s">
        <v>65</v>
      </c>
      <c r="D32" s="158" t="s">
        <v>151</v>
      </c>
      <c r="E32" s="158" t="s">
        <v>151</v>
      </c>
      <c r="F32" s="161">
        <v>0</v>
      </c>
    </row>
    <row r="33" spans="1:6" ht="15" customHeight="1">
      <c r="A33" s="157" t="s">
        <v>43</v>
      </c>
      <c r="B33" s="157" t="s">
        <v>164</v>
      </c>
      <c r="C33" s="157" t="s">
        <v>65</v>
      </c>
      <c r="D33" s="157" t="s">
        <v>174</v>
      </c>
      <c r="E33" s="157" t="s">
        <v>151</v>
      </c>
      <c r="F33" s="163">
        <v>0</v>
      </c>
    </row>
    <row r="34" spans="1:6" ht="15" customHeight="1">
      <c r="A34" s="157" t="s">
        <v>175</v>
      </c>
      <c r="B34" s="157" t="s">
        <v>164</v>
      </c>
      <c r="C34" s="157" t="s">
        <v>65</v>
      </c>
      <c r="D34" s="157" t="s">
        <v>174</v>
      </c>
      <c r="E34" s="162">
        <v>870</v>
      </c>
      <c r="F34" s="163">
        <v>0</v>
      </c>
    </row>
    <row r="35" spans="1:7" ht="15" customHeight="1">
      <c r="A35" s="158" t="s">
        <v>17</v>
      </c>
      <c r="B35" s="158" t="s">
        <v>164</v>
      </c>
      <c r="C35" s="158" t="s">
        <v>68</v>
      </c>
      <c r="D35" s="158" t="s">
        <v>151</v>
      </c>
      <c r="E35" s="158" t="s">
        <v>151</v>
      </c>
      <c r="F35" s="161">
        <f>F36+F38+F40+F42:G42+F44</f>
        <v>576.4</v>
      </c>
      <c r="G35" s="161"/>
    </row>
    <row r="36" spans="1:6" ht="15" customHeight="1">
      <c r="A36" s="157" t="s">
        <v>93</v>
      </c>
      <c r="B36" s="157" t="s">
        <v>164</v>
      </c>
      <c r="C36" s="157" t="s">
        <v>68</v>
      </c>
      <c r="D36" s="157" t="s">
        <v>176</v>
      </c>
      <c r="E36" s="157" t="s">
        <v>151</v>
      </c>
      <c r="F36" s="163">
        <f>F37</f>
        <v>237.2</v>
      </c>
    </row>
    <row r="37" spans="1:6" ht="15" customHeight="1">
      <c r="A37" s="157" t="s">
        <v>228</v>
      </c>
      <c r="B37" s="157" t="s">
        <v>164</v>
      </c>
      <c r="C37" s="157" t="s">
        <v>68</v>
      </c>
      <c r="D37" s="157" t="s">
        <v>176</v>
      </c>
      <c r="E37" s="162">
        <v>244</v>
      </c>
      <c r="F37" s="163">
        <v>237.2</v>
      </c>
    </row>
    <row r="38" spans="1:6" ht="15.75" customHeight="1">
      <c r="A38" s="157" t="s">
        <v>177</v>
      </c>
      <c r="B38" s="157" t="s">
        <v>164</v>
      </c>
      <c r="C38" s="157" t="s">
        <v>68</v>
      </c>
      <c r="D38" s="157" t="s">
        <v>178</v>
      </c>
      <c r="E38" s="157" t="s">
        <v>151</v>
      </c>
      <c r="F38" s="163">
        <f>F39</f>
        <v>30</v>
      </c>
    </row>
    <row r="39" spans="1:6" ht="15" customHeight="1">
      <c r="A39" s="157" t="s">
        <v>179</v>
      </c>
      <c r="B39" s="157" t="s">
        <v>164</v>
      </c>
      <c r="C39" s="157" t="s">
        <v>68</v>
      </c>
      <c r="D39" s="157" t="s">
        <v>178</v>
      </c>
      <c r="E39" s="162">
        <v>860</v>
      </c>
      <c r="F39" s="163">
        <v>30</v>
      </c>
    </row>
    <row r="40" spans="1:6" ht="38.25" customHeight="1">
      <c r="A40" s="157" t="s">
        <v>66</v>
      </c>
      <c r="B40" s="157" t="s">
        <v>164</v>
      </c>
      <c r="C40" s="157" t="s">
        <v>68</v>
      </c>
      <c r="D40" s="157" t="s">
        <v>180</v>
      </c>
      <c r="E40" s="157" t="s">
        <v>151</v>
      </c>
      <c r="F40" s="163">
        <f>F41</f>
        <v>0</v>
      </c>
    </row>
    <row r="41" spans="1:6" ht="15" customHeight="1">
      <c r="A41" s="157" t="s">
        <v>181</v>
      </c>
      <c r="B41" s="157" t="s">
        <v>164</v>
      </c>
      <c r="C41" s="157" t="s">
        <v>68</v>
      </c>
      <c r="D41" s="157" t="s">
        <v>180</v>
      </c>
      <c r="E41" s="162">
        <v>630</v>
      </c>
      <c r="F41" s="163">
        <f>расходы!L16</f>
        <v>0</v>
      </c>
    </row>
    <row r="42" spans="1:6" ht="40.5" customHeight="1">
      <c r="A42" s="157" t="s">
        <v>182</v>
      </c>
      <c r="B42" s="157" t="s">
        <v>164</v>
      </c>
      <c r="C42" s="157" t="s">
        <v>68</v>
      </c>
      <c r="D42" s="162">
        <v>7951200</v>
      </c>
      <c r="E42" s="157" t="s">
        <v>151</v>
      </c>
      <c r="F42" s="163">
        <f>F43</f>
        <v>98.8</v>
      </c>
    </row>
    <row r="43" spans="1:6" ht="15" customHeight="1">
      <c r="A43" s="157" t="s">
        <v>228</v>
      </c>
      <c r="B43" s="157" t="s">
        <v>164</v>
      </c>
      <c r="C43" s="157" t="s">
        <v>68</v>
      </c>
      <c r="D43" s="162">
        <v>7951200</v>
      </c>
      <c r="E43" s="162">
        <v>244</v>
      </c>
      <c r="F43" s="163">
        <f>расходы!L18</f>
        <v>98.8</v>
      </c>
    </row>
    <row r="44" spans="1:6" ht="15.75" customHeight="1">
      <c r="A44" s="157" t="s">
        <v>183</v>
      </c>
      <c r="B44" s="157" t="s">
        <v>164</v>
      </c>
      <c r="C44" s="157" t="s">
        <v>68</v>
      </c>
      <c r="D44" s="162">
        <v>7951300</v>
      </c>
      <c r="E44" s="162"/>
      <c r="F44" s="163">
        <f>F45</f>
        <v>210.4</v>
      </c>
    </row>
    <row r="45" spans="1:6" ht="15" customHeight="1">
      <c r="A45" s="157" t="s">
        <v>161</v>
      </c>
      <c r="B45" s="157" t="s">
        <v>164</v>
      </c>
      <c r="C45" s="157" t="s">
        <v>68</v>
      </c>
      <c r="D45" s="162">
        <v>7951300</v>
      </c>
      <c r="E45" s="162">
        <v>244</v>
      </c>
      <c r="F45" s="163">
        <f>расходы!L17</f>
        <v>210.4</v>
      </c>
    </row>
    <row r="46" spans="1:6" ht="24.75" customHeight="1">
      <c r="A46" s="158" t="s">
        <v>184</v>
      </c>
      <c r="B46" s="158" t="s">
        <v>164</v>
      </c>
      <c r="C46" s="158" t="s">
        <v>21</v>
      </c>
      <c r="D46" s="158" t="s">
        <v>151</v>
      </c>
      <c r="E46" s="160" t="s">
        <v>151</v>
      </c>
      <c r="F46" s="161">
        <f>F47+F49</f>
        <v>614.8</v>
      </c>
    </row>
    <row r="47" spans="1:6" ht="36" customHeight="1">
      <c r="A47" s="157" t="s">
        <v>185</v>
      </c>
      <c r="B47" s="157" t="s">
        <v>164</v>
      </c>
      <c r="C47" s="157" t="s">
        <v>21</v>
      </c>
      <c r="D47" s="157" t="s">
        <v>186</v>
      </c>
      <c r="E47" s="157" t="s">
        <v>151</v>
      </c>
      <c r="F47" s="163">
        <f>F48</f>
        <v>120.6</v>
      </c>
    </row>
    <row r="48" spans="1:6" ht="15" customHeight="1">
      <c r="A48" s="157" t="s">
        <v>228</v>
      </c>
      <c r="B48" s="157" t="s">
        <v>164</v>
      </c>
      <c r="C48" s="157" t="s">
        <v>21</v>
      </c>
      <c r="D48" s="157" t="s">
        <v>186</v>
      </c>
      <c r="E48" s="162">
        <v>244</v>
      </c>
      <c r="F48" s="163">
        <f>расходы!L21</f>
        <v>120.6</v>
      </c>
    </row>
    <row r="49" spans="1:6" ht="24.75" customHeight="1">
      <c r="A49" s="157" t="s">
        <v>187</v>
      </c>
      <c r="B49" s="157" t="s">
        <v>164</v>
      </c>
      <c r="C49" s="157" t="s">
        <v>21</v>
      </c>
      <c r="D49" s="157" t="s">
        <v>188</v>
      </c>
      <c r="E49" s="162" t="s">
        <v>151</v>
      </c>
      <c r="F49" s="163">
        <f>F50</f>
        <v>494.2</v>
      </c>
    </row>
    <row r="50" spans="1:6" ht="15" customHeight="1">
      <c r="A50" s="157" t="s">
        <v>228</v>
      </c>
      <c r="B50" s="157" t="s">
        <v>164</v>
      </c>
      <c r="C50" s="157" t="s">
        <v>21</v>
      </c>
      <c r="D50" s="157" t="s">
        <v>188</v>
      </c>
      <c r="E50" s="162">
        <v>244</v>
      </c>
      <c r="F50" s="163">
        <f>расходы!L22</f>
        <v>494.2</v>
      </c>
    </row>
    <row r="51" spans="1:11" ht="38.25" customHeight="1">
      <c r="A51" s="155" t="s">
        <v>111</v>
      </c>
      <c r="B51" s="156" t="s">
        <v>149</v>
      </c>
      <c r="C51" s="156" t="s">
        <v>150</v>
      </c>
      <c r="D51" s="156" t="s">
        <v>3</v>
      </c>
      <c r="E51" s="156" t="s">
        <v>4</v>
      </c>
      <c r="F51" s="166" t="s">
        <v>6</v>
      </c>
      <c r="K51" t="s">
        <v>25</v>
      </c>
    </row>
    <row r="52" spans="1:6" ht="15.75" customHeight="1">
      <c r="A52" s="158" t="s">
        <v>189</v>
      </c>
      <c r="B52" s="158" t="s">
        <v>164</v>
      </c>
      <c r="C52" s="158" t="s">
        <v>86</v>
      </c>
      <c r="D52" s="158" t="s">
        <v>151</v>
      </c>
      <c r="E52" s="158" t="s">
        <v>151</v>
      </c>
      <c r="F52" s="161">
        <f>F53+F55</f>
        <v>39689.1</v>
      </c>
    </row>
    <row r="53" spans="1:6" ht="26.25" customHeight="1">
      <c r="A53" s="157" t="s">
        <v>107</v>
      </c>
      <c r="B53" s="157" t="s">
        <v>164</v>
      </c>
      <c r="C53" s="157" t="s">
        <v>86</v>
      </c>
      <c r="D53" s="162">
        <v>7950200</v>
      </c>
      <c r="E53" s="162" t="s">
        <v>151</v>
      </c>
      <c r="F53" s="163">
        <f>F54</f>
        <v>39689.1</v>
      </c>
    </row>
    <row r="54" spans="1:6" ht="15" customHeight="1">
      <c r="A54" s="157" t="s">
        <v>228</v>
      </c>
      <c r="B54" s="157" t="s">
        <v>164</v>
      </c>
      <c r="C54" s="157" t="s">
        <v>86</v>
      </c>
      <c r="D54" s="162">
        <v>7950200</v>
      </c>
      <c r="E54" s="162">
        <v>244</v>
      </c>
      <c r="F54" s="163">
        <f>расходы!L24</f>
        <v>39689.1</v>
      </c>
    </row>
    <row r="55" spans="1:6" ht="18" customHeight="1">
      <c r="A55" s="157" t="s">
        <v>70</v>
      </c>
      <c r="B55" s="157" t="s">
        <v>164</v>
      </c>
      <c r="C55" s="157" t="s">
        <v>86</v>
      </c>
      <c r="D55" s="157" t="s">
        <v>190</v>
      </c>
      <c r="E55" s="162" t="s">
        <v>151</v>
      </c>
      <c r="F55" s="163">
        <f>F56</f>
        <v>0</v>
      </c>
    </row>
    <row r="56" spans="1:6" ht="15" customHeight="1">
      <c r="A56" s="157" t="s">
        <v>228</v>
      </c>
      <c r="B56" s="157" t="s">
        <v>164</v>
      </c>
      <c r="C56" s="157" t="s">
        <v>86</v>
      </c>
      <c r="D56" s="157" t="s">
        <v>190</v>
      </c>
      <c r="E56" s="162">
        <v>244</v>
      </c>
      <c r="F56" s="163">
        <f>расходы!L25</f>
        <v>0</v>
      </c>
    </row>
    <row r="57" spans="1:6" ht="15" customHeight="1">
      <c r="A57" s="158" t="s">
        <v>226</v>
      </c>
      <c r="B57" s="160">
        <v>916</v>
      </c>
      <c r="C57" s="189" t="s">
        <v>222</v>
      </c>
      <c r="D57" s="189"/>
      <c r="E57" s="160"/>
      <c r="F57" s="161">
        <f>F58</f>
        <v>32</v>
      </c>
    </row>
    <row r="58" spans="1:6" ht="15" customHeight="1">
      <c r="A58" s="157" t="s">
        <v>227</v>
      </c>
      <c r="B58" s="162">
        <v>916</v>
      </c>
      <c r="C58" s="188" t="s">
        <v>222</v>
      </c>
      <c r="D58" s="162">
        <v>4280000</v>
      </c>
      <c r="E58" s="162"/>
      <c r="F58" s="163">
        <f>F59</f>
        <v>32</v>
      </c>
    </row>
    <row r="59" spans="1:6" ht="15" customHeight="1">
      <c r="A59" s="157" t="s">
        <v>228</v>
      </c>
      <c r="B59" s="162">
        <v>916</v>
      </c>
      <c r="C59" s="188" t="s">
        <v>222</v>
      </c>
      <c r="D59" s="162">
        <v>4280000</v>
      </c>
      <c r="E59" s="162">
        <v>244</v>
      </c>
      <c r="F59" s="163">
        <v>32</v>
      </c>
    </row>
    <row r="60" spans="1:6" ht="15" customHeight="1">
      <c r="A60" s="158" t="s">
        <v>191</v>
      </c>
      <c r="B60" s="158" t="s">
        <v>164</v>
      </c>
      <c r="C60" s="158" t="s">
        <v>87</v>
      </c>
      <c r="D60" s="158" t="s">
        <v>151</v>
      </c>
      <c r="E60" s="160" t="s">
        <v>151</v>
      </c>
      <c r="F60" s="161">
        <f>F61+F63+F65</f>
        <v>1231.1</v>
      </c>
    </row>
    <row r="61" spans="1:6" ht="43.5" customHeight="1">
      <c r="A61" s="157" t="s">
        <v>192</v>
      </c>
      <c r="B61" s="157" t="s">
        <v>164</v>
      </c>
      <c r="C61" s="157" t="s">
        <v>87</v>
      </c>
      <c r="D61" s="157" t="s">
        <v>193</v>
      </c>
      <c r="E61" s="162" t="s">
        <v>151</v>
      </c>
      <c r="F61" s="163">
        <f>F62</f>
        <v>391.8</v>
      </c>
    </row>
    <row r="62" spans="1:6" ht="15" customHeight="1">
      <c r="A62" s="157" t="s">
        <v>228</v>
      </c>
      <c r="B62" s="157" t="s">
        <v>164</v>
      </c>
      <c r="C62" s="157" t="s">
        <v>87</v>
      </c>
      <c r="D62" s="157" t="s">
        <v>193</v>
      </c>
      <c r="E62" s="162">
        <v>244</v>
      </c>
      <c r="F62" s="163">
        <f>расходы!L28</f>
        <v>391.8</v>
      </c>
    </row>
    <row r="63" spans="1:6" ht="28.5" customHeight="1">
      <c r="A63" s="157" t="s">
        <v>194</v>
      </c>
      <c r="B63" s="157" t="s">
        <v>164</v>
      </c>
      <c r="C63" s="157" t="s">
        <v>87</v>
      </c>
      <c r="D63" s="157" t="s">
        <v>195</v>
      </c>
      <c r="E63" s="162" t="s">
        <v>151</v>
      </c>
      <c r="F63" s="163">
        <f>F64</f>
        <v>740.3</v>
      </c>
    </row>
    <row r="64" spans="1:6" ht="15" customHeight="1">
      <c r="A64" s="157" t="s">
        <v>228</v>
      </c>
      <c r="B64" s="157" t="s">
        <v>164</v>
      </c>
      <c r="C64" s="157" t="s">
        <v>87</v>
      </c>
      <c r="D64" s="157" t="s">
        <v>195</v>
      </c>
      <c r="E64" s="162">
        <v>244</v>
      </c>
      <c r="F64" s="163">
        <f>расходы!L29</f>
        <v>740.3</v>
      </c>
    </row>
    <row r="65" spans="1:6" ht="41.25" customHeight="1">
      <c r="A65" s="157" t="s">
        <v>196</v>
      </c>
      <c r="B65" s="157" t="s">
        <v>164</v>
      </c>
      <c r="C65" s="157" t="s">
        <v>87</v>
      </c>
      <c r="D65" s="157" t="s">
        <v>197</v>
      </c>
      <c r="E65" s="157" t="s">
        <v>151</v>
      </c>
      <c r="F65" s="163">
        <f>F66</f>
        <v>99</v>
      </c>
    </row>
    <row r="66" spans="1:6" ht="15" customHeight="1">
      <c r="A66" s="157" t="s">
        <v>228</v>
      </c>
      <c r="B66" s="157" t="s">
        <v>164</v>
      </c>
      <c r="C66" s="157" t="s">
        <v>87</v>
      </c>
      <c r="D66" s="157" t="s">
        <v>197</v>
      </c>
      <c r="E66" s="162">
        <v>244</v>
      </c>
      <c r="F66" s="163">
        <f>расходы!L30</f>
        <v>99</v>
      </c>
    </row>
    <row r="67" spans="1:6" ht="15" customHeight="1">
      <c r="A67" s="158" t="s">
        <v>198</v>
      </c>
      <c r="B67" s="158" t="s">
        <v>164</v>
      </c>
      <c r="C67" s="158" t="s">
        <v>29</v>
      </c>
      <c r="D67" s="158" t="s">
        <v>151</v>
      </c>
      <c r="E67" s="160" t="s">
        <v>151</v>
      </c>
      <c r="F67" s="161">
        <f>F68</f>
        <v>4406.3</v>
      </c>
    </row>
    <row r="68" spans="1:6" ht="25.5" customHeight="1">
      <c r="A68" s="157" t="s">
        <v>199</v>
      </c>
      <c r="B68" s="157" t="s">
        <v>164</v>
      </c>
      <c r="C68" s="157" t="s">
        <v>29</v>
      </c>
      <c r="D68" s="157" t="s">
        <v>200</v>
      </c>
      <c r="E68" s="162" t="s">
        <v>151</v>
      </c>
      <c r="F68" s="163">
        <f>F69</f>
        <v>4406.3</v>
      </c>
    </row>
    <row r="69" spans="1:6" ht="15" customHeight="1">
      <c r="A69" s="157" t="s">
        <v>228</v>
      </c>
      <c r="B69" s="157" t="s">
        <v>164</v>
      </c>
      <c r="C69" s="157" t="s">
        <v>29</v>
      </c>
      <c r="D69" s="157" t="s">
        <v>200</v>
      </c>
      <c r="E69" s="162">
        <v>244</v>
      </c>
      <c r="F69" s="163">
        <f>расходы!L32</f>
        <v>4406.3</v>
      </c>
    </row>
    <row r="70" spans="1:6" ht="15" customHeight="1">
      <c r="A70" s="158" t="s">
        <v>223</v>
      </c>
      <c r="B70" s="190" t="s">
        <v>164</v>
      </c>
      <c r="C70" s="190" t="s">
        <v>224</v>
      </c>
      <c r="D70" s="158"/>
      <c r="E70" s="160"/>
      <c r="F70" s="161">
        <f>F71</f>
        <v>68.2</v>
      </c>
    </row>
    <row r="71" spans="1:6" ht="15" customHeight="1">
      <c r="A71" s="157" t="s">
        <v>230</v>
      </c>
      <c r="B71" s="187" t="s">
        <v>164</v>
      </c>
      <c r="C71" s="187" t="s">
        <v>224</v>
      </c>
      <c r="D71" s="162">
        <v>5050100</v>
      </c>
      <c r="E71" s="162"/>
      <c r="F71" s="163">
        <f>F72</f>
        <v>68.2</v>
      </c>
    </row>
    <row r="72" spans="1:6" ht="15" customHeight="1">
      <c r="A72" s="157" t="s">
        <v>229</v>
      </c>
      <c r="B72" s="187" t="s">
        <v>164</v>
      </c>
      <c r="C72" s="187" t="s">
        <v>224</v>
      </c>
      <c r="D72" s="162">
        <v>5050100</v>
      </c>
      <c r="E72" s="162">
        <v>263</v>
      </c>
      <c r="F72" s="163">
        <v>68.2</v>
      </c>
    </row>
    <row r="73" spans="1:6" ht="15" customHeight="1">
      <c r="A73" s="158" t="s">
        <v>76</v>
      </c>
      <c r="B73" s="158" t="s">
        <v>164</v>
      </c>
      <c r="C73" s="158" t="s">
        <v>32</v>
      </c>
      <c r="D73" s="158" t="s">
        <v>151</v>
      </c>
      <c r="E73" s="160" t="s">
        <v>151</v>
      </c>
      <c r="F73" s="161">
        <f>F74+F76+F78</f>
        <v>8963.2</v>
      </c>
    </row>
    <row r="74" spans="1:6" ht="15.75" customHeight="1">
      <c r="A74" s="157" t="s">
        <v>201</v>
      </c>
      <c r="B74" s="157" t="s">
        <v>164</v>
      </c>
      <c r="C74" s="157" t="s">
        <v>32</v>
      </c>
      <c r="D74" s="157" t="s">
        <v>202</v>
      </c>
      <c r="E74" s="162" t="s">
        <v>151</v>
      </c>
      <c r="F74" s="163">
        <f>F75</f>
        <v>2048.6</v>
      </c>
    </row>
    <row r="75" spans="1:6" ht="29.25" customHeight="1">
      <c r="A75" s="157" t="s">
        <v>171</v>
      </c>
      <c r="B75" s="157" t="s">
        <v>164</v>
      </c>
      <c r="C75" s="157" t="s">
        <v>32</v>
      </c>
      <c r="D75" s="157" t="s">
        <v>202</v>
      </c>
      <c r="E75" s="157" t="s">
        <v>172</v>
      </c>
      <c r="F75" s="163">
        <f>расходы!L36</f>
        <v>2048.6</v>
      </c>
    </row>
    <row r="76" spans="1:6" ht="15" customHeight="1">
      <c r="A76" s="157" t="s">
        <v>78</v>
      </c>
      <c r="B76" s="157" t="s">
        <v>164</v>
      </c>
      <c r="C76" s="157" t="s">
        <v>32</v>
      </c>
      <c r="D76" s="157" t="s">
        <v>203</v>
      </c>
      <c r="E76" s="157" t="s">
        <v>151</v>
      </c>
      <c r="F76" s="163">
        <f>F77</f>
        <v>5275.4</v>
      </c>
    </row>
    <row r="77" spans="1:6" ht="30" customHeight="1">
      <c r="A77" s="157" t="s">
        <v>171</v>
      </c>
      <c r="B77" s="157" t="s">
        <v>164</v>
      </c>
      <c r="C77" s="157" t="s">
        <v>32</v>
      </c>
      <c r="D77" s="157" t="s">
        <v>203</v>
      </c>
      <c r="E77" s="157" t="s">
        <v>172</v>
      </c>
      <c r="F77" s="163">
        <f>расходы!L37</f>
        <v>5275.4</v>
      </c>
    </row>
    <row r="78" spans="1:6" ht="15" customHeight="1">
      <c r="A78" s="157" t="s">
        <v>204</v>
      </c>
      <c r="B78" s="157" t="s">
        <v>164</v>
      </c>
      <c r="C78" s="157" t="s">
        <v>32</v>
      </c>
      <c r="D78" s="157" t="s">
        <v>205</v>
      </c>
      <c r="E78" s="157" t="s">
        <v>151</v>
      </c>
      <c r="F78" s="163">
        <f>F79</f>
        <v>1639.2</v>
      </c>
    </row>
    <row r="79" spans="1:6" ht="28.5" customHeight="1">
      <c r="A79" s="157" t="s">
        <v>171</v>
      </c>
      <c r="B79" s="157" t="s">
        <v>164</v>
      </c>
      <c r="C79" s="157" t="s">
        <v>32</v>
      </c>
      <c r="D79" s="157" t="s">
        <v>205</v>
      </c>
      <c r="E79" s="157" t="s">
        <v>172</v>
      </c>
      <c r="F79" s="163">
        <f>расходы!L38</f>
        <v>1639.2</v>
      </c>
    </row>
    <row r="80" spans="1:6" ht="15" customHeight="1">
      <c r="A80" s="158" t="s">
        <v>206</v>
      </c>
      <c r="B80" s="158" t="s">
        <v>164</v>
      </c>
      <c r="C80" s="158" t="s">
        <v>91</v>
      </c>
      <c r="D80" s="158" t="s">
        <v>151</v>
      </c>
      <c r="E80" s="158" t="s">
        <v>151</v>
      </c>
      <c r="F80" s="161">
        <f>F81</f>
        <v>183</v>
      </c>
    </row>
    <row r="81" spans="1:6" ht="28.5" customHeight="1">
      <c r="A81" s="157" t="s">
        <v>207</v>
      </c>
      <c r="B81" s="157" t="s">
        <v>164</v>
      </c>
      <c r="C81" s="157" t="s">
        <v>91</v>
      </c>
      <c r="D81" s="157" t="s">
        <v>208</v>
      </c>
      <c r="E81" s="157" t="s">
        <v>151</v>
      </c>
      <c r="F81" s="163">
        <f>F82</f>
        <v>183</v>
      </c>
    </row>
    <row r="82" spans="1:6" ht="15" customHeight="1">
      <c r="A82" s="157" t="s">
        <v>228</v>
      </c>
      <c r="B82" s="157" t="s">
        <v>164</v>
      </c>
      <c r="C82" s="157" t="s">
        <v>91</v>
      </c>
      <c r="D82" s="157" t="s">
        <v>208</v>
      </c>
      <c r="E82" s="162">
        <v>244</v>
      </c>
      <c r="F82" s="163">
        <f>расходы!L40</f>
        <v>183</v>
      </c>
    </row>
    <row r="83" spans="1:6" ht="15" customHeight="1">
      <c r="A83" s="158" t="s">
        <v>30</v>
      </c>
      <c r="B83" s="158" t="s">
        <v>164</v>
      </c>
      <c r="C83" s="158" t="s">
        <v>90</v>
      </c>
      <c r="D83" s="158" t="s">
        <v>151</v>
      </c>
      <c r="E83" s="160" t="s">
        <v>151</v>
      </c>
      <c r="F83" s="161">
        <f>F84</f>
        <v>778.3</v>
      </c>
    </row>
    <row r="84" spans="1:6" ht="15" customHeight="1">
      <c r="A84" s="157" t="s">
        <v>211</v>
      </c>
      <c r="B84" s="157" t="s">
        <v>164</v>
      </c>
      <c r="C84" s="157" t="s">
        <v>90</v>
      </c>
      <c r="D84" s="157" t="s">
        <v>209</v>
      </c>
      <c r="E84" s="162" t="s">
        <v>151</v>
      </c>
      <c r="F84" s="163">
        <f>F85</f>
        <v>778.3</v>
      </c>
    </row>
    <row r="85" spans="1:6" ht="15" customHeight="1">
      <c r="A85" s="157" t="s">
        <v>228</v>
      </c>
      <c r="B85" s="157" t="s">
        <v>164</v>
      </c>
      <c r="C85" s="157" t="s">
        <v>90</v>
      </c>
      <c r="D85" s="157" t="s">
        <v>209</v>
      </c>
      <c r="E85" s="162">
        <v>244</v>
      </c>
      <c r="F85" s="163">
        <f>расходы!L42</f>
        <v>778.3</v>
      </c>
    </row>
    <row r="86" spans="1:6" ht="15" customHeight="1">
      <c r="A86" s="167" t="s">
        <v>210</v>
      </c>
      <c r="B86" s="167" t="s">
        <v>151</v>
      </c>
      <c r="C86" s="167" t="s">
        <v>151</v>
      </c>
      <c r="D86" s="167" t="s">
        <v>151</v>
      </c>
      <c r="E86" s="167" t="s">
        <v>151</v>
      </c>
      <c r="F86" s="161">
        <f>F9</f>
        <v>72525.9</v>
      </c>
    </row>
    <row r="88" spans="1:6" ht="15">
      <c r="A88" s="168"/>
      <c r="B88" s="169"/>
      <c r="C88" s="169"/>
      <c r="D88" s="169"/>
      <c r="E88" s="203"/>
      <c r="F88" s="203"/>
    </row>
  </sheetData>
  <sheetProtection/>
  <mergeCells count="6">
    <mergeCell ref="C2:F2"/>
    <mergeCell ref="C3:F3"/>
    <mergeCell ref="C4:F4"/>
    <mergeCell ref="A5:F5"/>
    <mergeCell ref="E88:F88"/>
    <mergeCell ref="B1:F1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0" max="6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32.25390625" style="111" customWidth="1"/>
    <col min="2" max="2" width="72.625" style="111" customWidth="1"/>
    <col min="3" max="3" width="15.75390625" style="111" customWidth="1"/>
    <col min="4" max="16384" width="9.125" style="111" customWidth="1"/>
  </cols>
  <sheetData>
    <row r="1" spans="2:3" ht="25.5" customHeight="1">
      <c r="B1" s="208" t="s">
        <v>250</v>
      </c>
      <c r="C1" s="208"/>
    </row>
    <row r="4" spans="1:3" ht="26.25" customHeight="1">
      <c r="A4" s="206" t="s">
        <v>109</v>
      </c>
      <c r="B4" s="207"/>
      <c r="C4" s="207"/>
    </row>
    <row r="5" spans="1:3" ht="29.25" customHeight="1">
      <c r="A5" s="206" t="s">
        <v>212</v>
      </c>
      <c r="B5" s="207"/>
      <c r="C5" s="207"/>
    </row>
    <row r="6" ht="48" customHeight="1" thickBot="1"/>
    <row r="7" spans="1:3" ht="39.75" customHeight="1">
      <c r="A7" s="113" t="s">
        <v>110</v>
      </c>
      <c r="B7" s="114" t="s">
        <v>111</v>
      </c>
      <c r="C7" s="115" t="s">
        <v>119</v>
      </c>
    </row>
    <row r="8" spans="1:3" ht="31.5" customHeight="1">
      <c r="A8" s="116" t="s">
        <v>112</v>
      </c>
      <c r="B8" s="112" t="s">
        <v>113</v>
      </c>
      <c r="C8" s="117">
        <f>C11</f>
        <v>-30238.399999999994</v>
      </c>
    </row>
    <row r="9" spans="1:3" ht="38.25" customHeight="1">
      <c r="A9" s="116" t="s">
        <v>114</v>
      </c>
      <c r="B9" s="112" t="s">
        <v>115</v>
      </c>
      <c r="C9" s="117">
        <v>95654</v>
      </c>
    </row>
    <row r="10" spans="1:3" ht="37.5" customHeight="1">
      <c r="A10" s="116" t="s">
        <v>116</v>
      </c>
      <c r="B10" s="112" t="s">
        <v>117</v>
      </c>
      <c r="C10" s="117">
        <v>125892.4</v>
      </c>
    </row>
    <row r="11" spans="1:3" ht="24" customHeight="1" thickBot="1">
      <c r="A11" s="118"/>
      <c r="B11" s="119" t="s">
        <v>118</v>
      </c>
      <c r="C11" s="120">
        <f>C9-C10</f>
        <v>-30238.399999999994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E5" sqref="E5"/>
    </sheetView>
  </sheetViews>
  <sheetFormatPr defaultColWidth="9.00390625" defaultRowHeight="12.75"/>
  <cols>
    <col min="1" max="1" width="63.75390625" style="0" customWidth="1"/>
    <col min="2" max="2" width="23.125" style="0" customWidth="1"/>
  </cols>
  <sheetData>
    <row r="1" spans="1:5" ht="29.25" customHeight="1">
      <c r="A1" s="208" t="s">
        <v>249</v>
      </c>
      <c r="B1" s="208"/>
      <c r="C1" s="81"/>
      <c r="D1" s="81"/>
      <c r="E1" s="81"/>
    </row>
    <row r="4" spans="1:2" ht="49.5" customHeight="1">
      <c r="A4" s="209" t="s">
        <v>233</v>
      </c>
      <c r="B4" s="202"/>
    </row>
    <row r="6" ht="12.75">
      <c r="A6" s="82" t="s">
        <v>48</v>
      </c>
    </row>
    <row r="8" spans="1:2" ht="14.25">
      <c r="A8" s="96" t="s">
        <v>102</v>
      </c>
      <c r="B8" s="96" t="s">
        <v>213</v>
      </c>
    </row>
    <row r="9" spans="1:2" ht="14.25">
      <c r="A9" s="96" t="s">
        <v>103</v>
      </c>
      <c r="B9" s="96">
        <v>1713.9</v>
      </c>
    </row>
    <row r="12" ht="12.75">
      <c r="A12" s="82" t="s">
        <v>49</v>
      </c>
    </row>
    <row r="14" spans="1:2" ht="14.25">
      <c r="A14" s="96" t="s">
        <v>102</v>
      </c>
      <c r="B14" s="96" t="s">
        <v>232</v>
      </c>
    </row>
    <row r="15" spans="1:2" ht="14.25">
      <c r="A15" s="96" t="s">
        <v>103</v>
      </c>
      <c r="B15" s="96">
        <v>11701</v>
      </c>
    </row>
    <row r="16" spans="1:2" ht="15" customHeight="1">
      <c r="A16" s="96"/>
      <c r="B16" s="96"/>
    </row>
    <row r="17" spans="1:2" ht="14.25">
      <c r="A17" s="96" t="s">
        <v>94</v>
      </c>
      <c r="B17" s="96"/>
    </row>
    <row r="18" spans="1:2" ht="14.25">
      <c r="A18" s="96" t="s">
        <v>106</v>
      </c>
      <c r="B18" s="96" t="s">
        <v>104</v>
      </c>
    </row>
    <row r="19" spans="1:2" ht="14.25">
      <c r="A19" s="96" t="s">
        <v>103</v>
      </c>
      <c r="B19" s="96">
        <v>1900.3</v>
      </c>
    </row>
    <row r="20" spans="1:2" ht="14.25">
      <c r="A20" s="96"/>
      <c r="B20" s="96"/>
    </row>
    <row r="21" spans="1:2" ht="14.25">
      <c r="A21" s="96" t="s">
        <v>50</v>
      </c>
      <c r="B21" s="96"/>
    </row>
    <row r="22" spans="1:2" ht="14.25">
      <c r="A22" s="96" t="s">
        <v>105</v>
      </c>
      <c r="B22" s="96" t="s">
        <v>108</v>
      </c>
    </row>
    <row r="23" spans="1:2" ht="14.25">
      <c r="A23" s="96" t="s">
        <v>103</v>
      </c>
      <c r="B23" s="96">
        <v>497</v>
      </c>
    </row>
    <row r="28" spans="1:4" ht="14.25">
      <c r="A28" s="7"/>
      <c r="B28" s="7"/>
      <c r="C28" s="7"/>
      <c r="D28" s="7"/>
    </row>
    <row r="29" spans="1:4" ht="14.25">
      <c r="A29" s="7"/>
      <c r="B29" s="7"/>
      <c r="C29" s="7"/>
      <c r="D29" s="7"/>
    </row>
  </sheetData>
  <sheetProtection/>
  <mergeCells count="2">
    <mergeCell ref="A1:B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Anna</cp:lastModifiedBy>
  <cp:lastPrinted>2013-11-19T06:45:04Z</cp:lastPrinted>
  <dcterms:created xsi:type="dcterms:W3CDTF">2006-04-19T07:01:28Z</dcterms:created>
  <dcterms:modified xsi:type="dcterms:W3CDTF">2013-11-19T06:46:06Z</dcterms:modified>
  <cp:category/>
  <cp:version/>
  <cp:contentType/>
  <cp:contentStatus/>
</cp:coreProperties>
</file>